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75" yWindow="-15" windowWidth="8205" windowHeight="4005"/>
  </bookViews>
  <sheets>
    <sheet name="入力シート(児童施設用）" sheetId="1" r:id="rId1"/>
    <sheet name="印刷用" sheetId="8" r:id="rId2"/>
  </sheets>
  <externalReferences>
    <externalReference r:id="rId3"/>
    <externalReference r:id="rId4"/>
  </externalReferences>
  <definedNames>
    <definedName name="_xlnm.Print_Area" localSheetId="0">'入力シート(児童施設用）'!$A$1:$E$343</definedName>
    <definedName name="運営単位">'[1]リスト（8号様式用）'!$E$2:$E$4</definedName>
    <definedName name="運営方式" localSheetId="1">'[1]リスト（8号様式用）'!$F$2:$F$3</definedName>
    <definedName name="運営方式">#REF!</definedName>
    <definedName name="給食形態等" localSheetId="1">'[1]リスト（8号様式用）'!$I$2:$I$3</definedName>
    <definedName name="給食形態等">'[2]リスト（8号様式用）'!$I$2:$I$3</definedName>
    <definedName name="勤務形態" localSheetId="1">'[1]リスト（8号様式用）'!$H$2:$H$3</definedName>
    <definedName name="勤務形態">#REF!</definedName>
    <definedName name="施設区分" localSheetId="1">'[1]リスト（8号様式用）'!$C$2:$C$3</definedName>
    <definedName name="施設区分">#REF!</definedName>
    <definedName name="施設種別">#REF!</definedName>
    <definedName name="食材料費の単位" localSheetId="1">'[1]リスト（8号様式用）'!$K$2:$K$4</definedName>
    <definedName name="食材料費の単位">#REF!</definedName>
    <definedName name="提出先" localSheetId="1">'[1]リスト（8号様式用）'!$D$2:$D$6</definedName>
    <definedName name="提出先">#REF!</definedName>
    <definedName name="部門">#REF!</definedName>
    <definedName name="平均提供食品量・平均栄養量の単位" localSheetId="1">'[1]リスト（8号様式用）'!$J$2:$J$8</definedName>
    <definedName name="平均提供食品量・平均栄養量の単位">#REF!</definedName>
    <definedName name="免許の種類" localSheetId="1">'[1]リスト（8号様式用）'!$G$2:$G$3</definedName>
    <definedName name="免許の種類">#REF!</definedName>
    <definedName name="有_無" localSheetId="1">'[1]リスト（8号様式用）'!$B$2:$B$3</definedName>
    <definedName name="有_無">#REF!</definedName>
  </definedNames>
  <calcPr calcId="152511"/>
</workbook>
</file>

<file path=xl/calcChain.xml><?xml version="1.0" encoding="utf-8"?>
<calcChain xmlns="http://schemas.openxmlformats.org/spreadsheetml/2006/main">
  <c r="D296" i="1" l="1"/>
  <c r="D279" i="1"/>
  <c r="D262" i="1"/>
  <c r="D276" i="1"/>
  <c r="D277" i="1"/>
  <c r="D260" i="1"/>
  <c r="D259" i="1"/>
  <c r="D258" i="1" s="1"/>
  <c r="D243" i="1"/>
  <c r="D242" i="1"/>
  <c r="D275" i="1" l="1"/>
  <c r="D241" i="1"/>
  <c r="D158" i="1" l="1"/>
  <c r="D157" i="1"/>
  <c r="D156" i="1"/>
  <c r="D155" i="1"/>
  <c r="D131" i="1"/>
  <c r="D111" i="1"/>
  <c r="D132" i="1"/>
  <c r="D133" i="1"/>
  <c r="D134" i="1"/>
  <c r="D129" i="1"/>
  <c r="D123" i="1"/>
  <c r="D117" i="1"/>
  <c r="D105" i="1"/>
  <c r="A40" i="8"/>
  <c r="D135" i="1" l="1"/>
  <c r="CI65" i="8"/>
  <c r="BS65" i="8"/>
  <c r="CE66" i="8"/>
  <c r="AR65" i="8"/>
  <c r="AB65" i="8"/>
  <c r="D294" i="1"/>
  <c r="D293" i="1"/>
  <c r="D292" i="1" l="1"/>
  <c r="BR4" i="8" l="1"/>
  <c r="AN5" i="8" l="1"/>
  <c r="Z103" i="8" l="1"/>
  <c r="AB64" i="8" l="1"/>
  <c r="AB63" i="8"/>
  <c r="A60" i="8"/>
  <c r="A53" i="8"/>
  <c r="AK30" i="8"/>
  <c r="AK20" i="8" l="1"/>
  <c r="AJ19" i="8"/>
  <c r="K12" i="8"/>
  <c r="AQ86" i="8" l="1"/>
  <c r="AK86" i="8"/>
  <c r="AE86" i="8"/>
  <c r="Y86" i="8"/>
  <c r="AT66" i="8"/>
  <c r="AN66" i="8"/>
  <c r="AH66" i="8"/>
  <c r="AB66" i="8"/>
  <c r="AH65" i="8"/>
  <c r="BY65" i="8"/>
  <c r="AA62" i="8"/>
  <c r="CI63" i="8"/>
  <c r="AC60" i="8"/>
  <c r="AN59" i="8"/>
  <c r="BE63" i="8"/>
  <c r="BY63" i="8"/>
  <c r="BS63" i="8"/>
  <c r="BJ63" i="8"/>
  <c r="AF31" i="8" l="1"/>
  <c r="BE64" i="8"/>
  <c r="R102" i="8" l="1"/>
  <c r="BO100" i="8"/>
  <c r="AW100" i="8"/>
  <c r="X100" i="8"/>
  <c r="R98" i="8"/>
  <c r="AX96" i="8"/>
  <c r="AP96" i="8"/>
  <c r="AD96" i="8"/>
  <c r="V96" i="8"/>
  <c r="BS90" i="8"/>
  <c r="BJ90" i="8"/>
  <c r="AC90" i="8"/>
  <c r="AB91" i="8"/>
  <c r="AW95" i="8"/>
  <c r="AH95" i="8"/>
  <c r="Z93" i="8"/>
  <c r="BJ95" i="8"/>
  <c r="AA95" i="8"/>
  <c r="AU97" i="8"/>
  <c r="CA96" i="8"/>
  <c r="CA95" i="8"/>
  <c r="BL94" i="8"/>
  <c r="AG94" i="8"/>
  <c r="B93" i="8"/>
  <c r="Q93" i="8"/>
  <c r="BF92" i="8"/>
  <c r="AR92" i="8"/>
  <c r="AG92" i="8"/>
  <c r="Q92" i="8"/>
  <c r="BZ91" i="8"/>
  <c r="P91" i="8"/>
  <c r="BR91" i="8"/>
  <c r="BF91" i="8"/>
  <c r="AZ91" i="8"/>
  <c r="AN91" i="8"/>
  <c r="M90" i="8"/>
  <c r="A89" i="8"/>
  <c r="AX88" i="8"/>
  <c r="AN88" i="8"/>
  <c r="V88" i="8"/>
  <c r="BI86" i="8"/>
  <c r="AY90" i="8"/>
  <c r="BD32" i="8"/>
  <c r="BE60" i="8"/>
  <c r="R87" i="8"/>
  <c r="AU87" i="8" l="1"/>
  <c r="BV85" i="8"/>
  <c r="BD85" i="8"/>
  <c r="CE84" i="8"/>
  <c r="BM84" i="8"/>
  <c r="BM70" i="8"/>
  <c r="BM71" i="8"/>
  <c r="BM72" i="8"/>
  <c r="BM73" i="8"/>
  <c r="BM74" i="8"/>
  <c r="BM75" i="8"/>
  <c r="BM76" i="8"/>
  <c r="BM77" i="8"/>
  <c r="BM78" i="8"/>
  <c r="BM79" i="8"/>
  <c r="BM83" i="8"/>
  <c r="BM69" i="8"/>
  <c r="BV84" i="8"/>
  <c r="BV70" i="8"/>
  <c r="BV71" i="8"/>
  <c r="BV72" i="8"/>
  <c r="BV73" i="8"/>
  <c r="BV74" i="8"/>
  <c r="BV75" i="8"/>
  <c r="BV76" i="8"/>
  <c r="BV77" i="8"/>
  <c r="BV78" i="8"/>
  <c r="BV79" i="8"/>
  <c r="BV83" i="8"/>
  <c r="BV69" i="8"/>
  <c r="CE70" i="8"/>
  <c r="CE71" i="8"/>
  <c r="CE72" i="8"/>
  <c r="CE73" i="8"/>
  <c r="CE74" i="8"/>
  <c r="CE75" i="8"/>
  <c r="CE76" i="8"/>
  <c r="CE77" i="8"/>
  <c r="CE78" i="8"/>
  <c r="CE79" i="8"/>
  <c r="CE83" i="8"/>
  <c r="CE69" i="8"/>
  <c r="BM82" i="8"/>
  <c r="BD84" i="8"/>
  <c r="CF67" i="8"/>
  <c r="BM80" i="8" l="1"/>
  <c r="BM81" i="8"/>
  <c r="AJ84" i="8"/>
  <c r="BD83" i="8"/>
  <c r="BD70" i="8"/>
  <c r="BD71" i="8"/>
  <c r="BD72" i="8"/>
  <c r="BD73" i="8"/>
  <c r="BD74" i="8"/>
  <c r="BD75" i="8"/>
  <c r="BD76" i="8"/>
  <c r="BD77" i="8"/>
  <c r="BD78" i="8"/>
  <c r="BD79" i="8"/>
  <c r="BD69" i="8"/>
  <c r="Z85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68" i="8"/>
  <c r="U85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68" i="8"/>
  <c r="BN67" i="8"/>
  <c r="BU61" i="8"/>
  <c r="AV62" i="8" l="1"/>
  <c r="AZ61" i="8"/>
  <c r="AA61" i="8"/>
  <c r="BN60" i="8"/>
  <c r="BM32" i="8"/>
  <c r="AP60" i="8"/>
  <c r="AX53" i="8"/>
  <c r="AC59" i="8"/>
  <c r="BO54" i="8" l="1"/>
  <c r="BY54" i="8"/>
  <c r="BY53" i="8"/>
  <c r="BY52" i="8"/>
  <c r="BU50" i="8"/>
  <c r="BU49" i="8"/>
  <c r="AP53" i="8"/>
  <c r="AH53" i="8"/>
  <c r="Z53" i="8"/>
  <c r="AX52" i="8"/>
  <c r="AP52" i="8"/>
  <c r="AH52" i="8"/>
  <c r="Z52" i="8"/>
  <c r="AX51" i="8" l="1"/>
  <c r="AP51" i="8"/>
  <c r="AH51" i="8"/>
  <c r="Z51" i="8"/>
  <c r="Z50" i="8"/>
  <c r="AX50" i="8"/>
  <c r="AP50" i="8"/>
  <c r="AH50" i="8"/>
  <c r="CC48" i="8"/>
  <c r="C54" i="8"/>
  <c r="AH54" i="8" l="1"/>
  <c r="AX54" i="8"/>
  <c r="AP54" i="8"/>
  <c r="Z54" i="8"/>
  <c r="BG47" i="8" l="1"/>
  <c r="AV47" i="8"/>
  <c r="AK47" i="8"/>
  <c r="Z47" i="8"/>
  <c r="BG46" i="8"/>
  <c r="AV46" i="8"/>
  <c r="AK46" i="8"/>
  <c r="Z46" i="8"/>
  <c r="BG45" i="8"/>
  <c r="AV45" i="8"/>
  <c r="AK45" i="8"/>
  <c r="Z45" i="8"/>
  <c r="CC47" i="8"/>
  <c r="CC46" i="8"/>
  <c r="CC45" i="8"/>
  <c r="CC44" i="8"/>
  <c r="CC43" i="8"/>
  <c r="BG44" i="8"/>
  <c r="AV44" i="8"/>
  <c r="AK44" i="8"/>
  <c r="Z44" i="8"/>
  <c r="BM42" i="8"/>
  <c r="BG43" i="8"/>
  <c r="AV43" i="8"/>
  <c r="AK43" i="8"/>
  <c r="Z43" i="8"/>
  <c r="R46" i="8"/>
  <c r="R53" i="8" s="1"/>
  <c r="R44" i="8"/>
  <c r="R51" i="8" s="1"/>
  <c r="R45" i="8"/>
  <c r="R52" i="8" s="1"/>
  <c r="R43" i="8"/>
  <c r="R50" i="8" s="1"/>
  <c r="CB39" i="8"/>
  <c r="CB40" i="8"/>
  <c r="CB41" i="8"/>
  <c r="CB38" i="8"/>
  <c r="BV41" i="8"/>
  <c r="BV39" i="8"/>
  <c r="BV40" i="8"/>
  <c r="BV38" i="8"/>
  <c r="BP41" i="8"/>
  <c r="BP39" i="8"/>
  <c r="BP40" i="8"/>
  <c r="BP38" i="8"/>
  <c r="BJ41" i="8"/>
  <c r="BJ39" i="8"/>
  <c r="BJ40" i="8"/>
  <c r="BJ38" i="8"/>
  <c r="BD41" i="8"/>
  <c r="BD39" i="8"/>
  <c r="BD40" i="8"/>
  <c r="BD38" i="8"/>
  <c r="AX41" i="8"/>
  <c r="AX39" i="8"/>
  <c r="AX40" i="8"/>
  <c r="AX38" i="8"/>
  <c r="A37" i="8"/>
  <c r="AG38" i="8"/>
  <c r="CB25" i="8"/>
  <c r="AS32" i="8"/>
  <c r="AF32" i="8"/>
  <c r="BW31" i="8"/>
  <c r="BP31" i="8"/>
  <c r="BI31" i="8"/>
  <c r="BA31" i="8"/>
  <c r="AQ31" i="8"/>
  <c r="BQ25" i="8"/>
  <c r="AK22" i="8"/>
  <c r="BV21" i="8"/>
  <c r="BC21" i="8"/>
  <c r="AK24" i="8"/>
  <c r="AK21" i="8"/>
  <c r="BV30" i="8"/>
  <c r="BM29" i="8"/>
  <c r="AQ29" i="8"/>
  <c r="BM28" i="8"/>
  <c r="AQ28" i="8"/>
  <c r="AX27" i="8"/>
  <c r="AM27" i="8"/>
  <c r="AK26" i="8"/>
  <c r="A29" i="8"/>
  <c r="BR47" i="8" l="1"/>
  <c r="BG48" i="8"/>
  <c r="Z48" i="8"/>
  <c r="AK48" i="8"/>
  <c r="AV48" i="8"/>
  <c r="BC22" i="8"/>
  <c r="AS22" i="8"/>
  <c r="AX25" i="8"/>
  <c r="AK25" i="8"/>
  <c r="BY24" i="8"/>
  <c r="AS21" i="8"/>
  <c r="AK23" i="8"/>
  <c r="CA22" i="8" l="1"/>
  <c r="BR18" i="8"/>
  <c r="AA15" i="8"/>
  <c r="AA14" i="8"/>
  <c r="BA13" i="8"/>
  <c r="AA13" i="8"/>
  <c r="AX20" i="8"/>
  <c r="AX18" i="8"/>
  <c r="BR17" i="8"/>
  <c r="AX17" i="8"/>
  <c r="BM16" i="8"/>
  <c r="BA12" i="8"/>
  <c r="AS16" i="8"/>
  <c r="AJ16" i="8"/>
  <c r="BB16" i="8"/>
  <c r="AK15" i="8"/>
  <c r="A15" i="8" l="1"/>
  <c r="CD12" i="8"/>
  <c r="AV10" i="8" l="1"/>
  <c r="AQ12" i="8"/>
  <c r="AH12" i="8"/>
  <c r="T12" i="8"/>
  <c r="A23" i="8" l="1"/>
  <c r="BR10" i="8" l="1"/>
  <c r="BO9" i="8"/>
  <c r="BC9" i="8"/>
  <c r="AZ8" i="8"/>
  <c r="BR7" i="8"/>
  <c r="AV7" i="8" l="1"/>
  <c r="BC6" i="8" l="1"/>
  <c r="AQ6" i="8" l="1"/>
  <c r="A2" i="8" l="1"/>
  <c r="BR46" i="8"/>
  <c r="BR45" i="8"/>
  <c r="BR44" i="8"/>
  <c r="BR43" i="8"/>
  <c r="CH41" i="8"/>
  <c r="CH40" i="8"/>
  <c r="CH39" i="8"/>
  <c r="CH38" i="8"/>
  <c r="BR48" i="8" l="1"/>
  <c r="CE82" i="8"/>
  <c r="BV82" i="8"/>
  <c r="BV81" i="8"/>
  <c r="BD82" i="8"/>
  <c r="BD81" i="8"/>
  <c r="CE80" i="8" l="1"/>
  <c r="CE81" i="8"/>
  <c r="BD80" i="8"/>
  <c r="BV80" i="8"/>
  <c r="D92" i="1" l="1"/>
  <c r="D93" i="1"/>
  <c r="D94" i="1"/>
  <c r="D91" i="1"/>
</calcChain>
</file>

<file path=xl/sharedStrings.xml><?xml version="1.0" encoding="utf-8"?>
<sst xmlns="http://schemas.openxmlformats.org/spreadsheetml/2006/main" count="1026" uniqueCount="532">
  <si>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</si>
  <si>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</si>
  <si>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施設の名称</t>
    <rPh sb="0" eb="2">
      <t>シセツ</t>
    </rPh>
    <rPh sb="3" eb="5">
      <t>メイショウ</t>
    </rPh>
    <phoneticPr fontId="1"/>
  </si>
  <si>
    <t>管理者</t>
    <rPh sb="0" eb="3">
      <t>カンリシャ</t>
    </rPh>
    <phoneticPr fontId="1"/>
  </si>
  <si>
    <t>〒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</si>
  <si>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</si>
  <si>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</si>
  <si>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</si>
  <si>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</si>
  <si>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</si>
  <si>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</si>
  <si>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</si>
  <si>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</si>
  <si>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</si>
  <si>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(裏)</t>
    <rPh sb="1" eb="2">
      <t>ウラ</t>
    </rPh>
    <phoneticPr fontId="1"/>
  </si>
  <si>
    <t>食　品　群</t>
  </si>
  <si>
    <t>ご　は　ん</t>
  </si>
  <si>
    <t>パ　　　ン</t>
  </si>
  <si>
    <t>麺</t>
  </si>
  <si>
    <t>野菜類</t>
  </si>
  <si>
    <t>緑黄色野菜</t>
  </si>
  <si>
    <t>その他の野菜</t>
  </si>
  <si>
    <t>野菜漬物類</t>
  </si>
  <si>
    <t>果　　実　　類</t>
  </si>
  <si>
    <t>藻　　　　　類</t>
  </si>
  <si>
    <t>魚　　介　　類</t>
  </si>
  <si>
    <t>肉　　　　　類</t>
  </si>
  <si>
    <t>卵　　　　　類</t>
  </si>
  <si>
    <t>油　　脂　　類</t>
  </si>
  <si>
    <t>菓　　子　　類</t>
  </si>
  <si>
    <t>調理加工食品類</t>
  </si>
  <si>
    <t>管 理
栄養士</t>
    <rPh sb="4" eb="6">
      <t>エイヨウ</t>
    </rPh>
    <rPh sb="6" eb="7">
      <t>シ</t>
    </rPh>
    <phoneticPr fontId="1"/>
  </si>
  <si>
    <t>給食
事務</t>
    <rPh sb="3" eb="5">
      <t>ジム</t>
    </rPh>
    <phoneticPr fontId="1"/>
  </si>
  <si>
    <t>平均提供食品量</t>
    <rPh sb="0" eb="2">
      <t>ヘイキン</t>
    </rPh>
    <rPh sb="2" eb="4">
      <t>テイキョウ</t>
    </rPh>
    <rPh sb="4" eb="6">
      <t>ショクヒン</t>
    </rPh>
    <rPh sb="6" eb="7">
      <t>リョウ</t>
    </rPh>
    <phoneticPr fontId="1"/>
  </si>
  <si>
    <t>平均栄養量</t>
    <rPh sb="0" eb="2">
      <t>ヘイキン</t>
    </rPh>
    <rPh sb="2" eb="4">
      <t>エイヨウ</t>
    </rPh>
    <rPh sb="4" eb="5">
      <t>リョウ</t>
    </rPh>
    <phoneticPr fontId="1"/>
  </si>
  <si>
    <t>人</t>
    <rPh sb="0" eb="1">
      <t>ニン</t>
    </rPh>
    <phoneticPr fontId="1"/>
  </si>
  <si>
    <t>(氏名)</t>
    <rPh sb="1" eb="3">
      <t>シメイ</t>
    </rPh>
    <phoneticPr fontId="1"/>
  </si>
  <si>
    <t>合計</t>
    <rPh sb="0" eb="2">
      <t>ゴウケイ</t>
    </rPh>
    <phoneticPr fontId="1"/>
  </si>
  <si>
    <t>その他(</t>
    <rPh sb="2" eb="3">
      <t>タ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</si>
  <si>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</si>
  <si>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</si>
  <si>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</si>
  <si>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</si>
  <si>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サ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</si>
  <si>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</si>
  <si>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(職名)</t>
    <rPh sb="1" eb="3">
      <t>ショクメイ</t>
    </rPh>
    <phoneticPr fontId="1"/>
  </si>
  <si>
    <t>内線</t>
    <rPh sb="0" eb="2">
      <t>ナイセン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</si>
  <si>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</si>
  <si>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</si>
  <si>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現在)</t>
    <rPh sb="0" eb="2">
      <t>ゲンザイ</t>
    </rPh>
    <phoneticPr fontId="1"/>
  </si>
  <si>
    <t>残菜の調査</t>
    <rPh sb="0" eb="1">
      <t>ザン</t>
    </rPh>
    <rPh sb="1" eb="2">
      <t>サイ</t>
    </rPh>
    <rPh sb="3" eb="5">
      <t>チョウサ</t>
    </rPh>
    <phoneticPr fontId="1"/>
  </si>
  <si>
    <t>摂取量の調査</t>
    <rPh sb="0" eb="2">
      <t>セッシュ</t>
    </rPh>
    <rPh sb="2" eb="3">
      <t>リョウ</t>
    </rPh>
    <rPh sb="4" eb="6">
      <t>チョウサ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</si>
  <si>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</si>
  <si>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</si>
  <si>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施設種別</t>
    <rPh sb="0" eb="2">
      <t>シセツ</t>
    </rPh>
    <rPh sb="2" eb="4">
      <t>シュベツ</t>
    </rPh>
    <phoneticPr fontId="1"/>
  </si>
  <si>
    <t>責任者</t>
    <rPh sb="0" eb="3">
      <t>セキニンシャ</t>
    </rPh>
    <phoneticPr fontId="1"/>
  </si>
  <si>
    <t>組織図</t>
    <rPh sb="0" eb="3">
      <t>ソシキズ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</si>
  <si>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</si>
  <si>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</si>
  <si>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</si>
  <si>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</si>
  <si>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合　計</t>
    <rPh sb="0" eb="1">
      <t>ゴウ</t>
    </rPh>
    <rPh sb="2" eb="3">
      <t>ケイ</t>
    </rPh>
    <phoneticPr fontId="1"/>
  </si>
  <si>
    <t>)</t>
    <phoneticPr fontId="1"/>
  </si>
  <si>
    <t>管理者、他部門等との情報交換及び連携の場</t>
    <rPh sb="0" eb="3">
      <t>カンリシャ</t>
    </rPh>
    <rPh sb="4" eb="7">
      <t>タブモン</t>
    </rPh>
    <rPh sb="7" eb="8">
      <t>トウ</t>
    </rPh>
    <rPh sb="10" eb="12">
      <t>ジョウホウ</t>
    </rPh>
    <rPh sb="12" eb="14">
      <t>コウカン</t>
    </rPh>
    <rPh sb="14" eb="15">
      <t>オヨ</t>
    </rPh>
    <rPh sb="16" eb="18">
      <t>レンケイ</t>
    </rPh>
    <rPh sb="19" eb="20">
      <t>バ</t>
    </rPh>
    <phoneticPr fontId="1"/>
  </si>
  <si>
    <t>苦情の処理</t>
    <rPh sb="0" eb="2">
      <t>クジョウ</t>
    </rPh>
    <rPh sb="3" eb="5">
      <t>ショリ</t>
    </rPh>
    <phoneticPr fontId="1"/>
  </si>
  <si>
    <t>献立の検討</t>
    <rPh sb="0" eb="2">
      <t>コンダテ</t>
    </rPh>
    <rPh sb="3" eb="5">
      <t>ケントウ</t>
    </rPh>
    <phoneticPr fontId="1"/>
  </si>
  <si>
    <t>主食の量</t>
  </si>
  <si>
    <t>有(</t>
    <rPh sb="0" eb="1">
      <t>アリ</t>
    </rPh>
    <phoneticPr fontId="1"/>
  </si>
  <si>
    <t>種類)</t>
    <rPh sb="0" eb="2">
      <t>シュルイ</t>
    </rPh>
    <phoneticPr fontId="1"/>
  </si>
  <si>
    <t>無</t>
    <rPh sb="0" eb="1">
      <t>ナシ</t>
    </rPh>
    <phoneticPr fontId="1"/>
  </si>
  <si>
    <t>1人1日(</t>
    <rPh sb="1" eb="2">
      <t>ニン</t>
    </rPh>
    <rPh sb="3" eb="4">
      <t>ニチ</t>
    </rPh>
    <phoneticPr fontId="1"/>
  </si>
  <si>
    <t>集団
指導</t>
    <rPh sb="0" eb="2">
      <t>シュウダン</t>
    </rPh>
    <rPh sb="3" eb="5">
      <t>シドウ</t>
    </rPh>
    <phoneticPr fontId="1"/>
  </si>
  <si>
    <t>個別
指導</t>
    <rPh sb="0" eb="2">
      <t>コベツ</t>
    </rPh>
    <rPh sb="3" eb="5">
      <t>シドウ</t>
    </rPh>
    <phoneticPr fontId="1"/>
  </si>
  <si>
    <t>給食日誌</t>
    <rPh sb="0" eb="2">
      <t>キュウショク</t>
    </rPh>
    <rPh sb="2" eb="4">
      <t>ニッシ</t>
    </rPh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</si>
  <si>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</si>
  <si>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</si>
  <si>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</si>
  <si>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【献立表】</t>
    <rPh sb="1" eb="3">
      <t>コンダテ</t>
    </rPh>
    <rPh sb="3" eb="4">
      <t>ヒョウ</t>
    </rPh>
    <phoneticPr fontId="1"/>
  </si>
  <si>
    <t>【保管場所】</t>
    <rPh sb="1" eb="3">
      <t>ホカン</t>
    </rPh>
    <rPh sb="3" eb="5">
      <t>バショ</t>
    </rPh>
    <phoneticPr fontId="1"/>
  </si>
  <si>
    <t>厨房内</t>
    <rPh sb="0" eb="2">
      <t>チュウボウ</t>
    </rPh>
    <rPh sb="2" eb="3">
      <t>ナイ</t>
    </rPh>
    <phoneticPr fontId="1"/>
  </si>
  <si>
    <t>防災保管庫</t>
    <rPh sb="0" eb="2">
      <t>ボウサイ</t>
    </rPh>
    <rPh sb="2" eb="5">
      <t>ホカンコ</t>
    </rPh>
    <phoneticPr fontId="1"/>
  </si>
  <si>
    <t>その他（</t>
  </si>
  <si>
    <t>充分な栄養素を確保させる</t>
    <rPh sb="0" eb="2">
      <t>ジュウブン</t>
    </rPh>
    <rPh sb="3" eb="6">
      <t>エイヨウソ</t>
    </rPh>
    <rPh sb="7" eb="9">
      <t>カクホ</t>
    </rPh>
    <phoneticPr fontId="1"/>
  </si>
  <si>
    <t>楽しい食生活を体験させる</t>
    <rPh sb="0" eb="1">
      <t>タノ</t>
    </rPh>
    <rPh sb="3" eb="6">
      <t>ショクセイカツ</t>
    </rPh>
    <rPh sb="7" eb="9">
      <t>タイケン</t>
    </rPh>
    <phoneticPr fontId="1"/>
  </si>
  <si>
    <t>健康な身体づくりを目指す</t>
    <rPh sb="0" eb="2">
      <t>ケンコウ</t>
    </rPh>
    <rPh sb="3" eb="5">
      <t>カラダ</t>
    </rPh>
    <rPh sb="9" eb="11">
      <t>メザ</t>
    </rPh>
    <phoneticPr fontId="1"/>
  </si>
  <si>
    <t>年齢区分</t>
    <rPh sb="0" eb="2">
      <t>ネンレイ</t>
    </rPh>
    <rPh sb="2" eb="4">
      <t>クブン</t>
    </rPh>
    <phoneticPr fontId="1"/>
  </si>
  <si>
    <t>*肥満及びやせについては、3～5歳は幼児身長体重曲線、6～17歳は学校保健統計調査方式、18歳以上は体格指数(BMI)による</t>
    <rPh sb="1" eb="3">
      <t>ヒマン</t>
    </rPh>
    <rPh sb="3" eb="4">
      <t>オヨ</t>
    </rPh>
    <rPh sb="16" eb="17">
      <t>サイ</t>
    </rPh>
    <rPh sb="18" eb="20">
      <t>ヨウジ</t>
    </rPh>
    <rPh sb="20" eb="22">
      <t>シンチョウ</t>
    </rPh>
    <rPh sb="22" eb="24">
      <t>タイジュウ</t>
    </rPh>
    <rPh sb="24" eb="26">
      <t>キョクセン</t>
    </rPh>
    <rPh sb="31" eb="32">
      <t>サイ</t>
    </rPh>
    <rPh sb="33" eb="35">
      <t>ガッコウ</t>
    </rPh>
    <rPh sb="35" eb="37">
      <t>ホケン</t>
    </rPh>
    <rPh sb="37" eb="39">
      <t>トウケイ</t>
    </rPh>
    <rPh sb="39" eb="41">
      <t>チョウサ</t>
    </rPh>
    <rPh sb="41" eb="43">
      <t>ホウシキ</t>
    </rPh>
    <rPh sb="46" eb="47">
      <t>サイ</t>
    </rPh>
    <rPh sb="47" eb="49">
      <t>イジョウ</t>
    </rPh>
    <rPh sb="50" eb="52">
      <t>タイカク</t>
    </rPh>
    <rPh sb="52" eb="54">
      <t>シスウ</t>
    </rPh>
    <phoneticPr fontId="1"/>
  </si>
  <si>
    <t>評価方法を用いて、肥満度の判定基準に基づき、記入してください。</t>
    <rPh sb="0" eb="2">
      <t>ヒョウカ</t>
    </rPh>
    <rPh sb="2" eb="4">
      <t>ホウホウ</t>
    </rPh>
    <rPh sb="5" eb="6">
      <t>モチ</t>
    </rPh>
    <rPh sb="9" eb="11">
      <t>ヒマン</t>
    </rPh>
    <rPh sb="11" eb="12">
      <t>ド</t>
    </rPh>
    <rPh sb="13" eb="15">
      <t>ハンテイ</t>
    </rPh>
    <rPh sb="15" eb="17">
      <t>キジュン</t>
    </rPh>
    <rPh sb="18" eb="19">
      <t>モト</t>
    </rPh>
    <rPh sb="22" eb="24">
      <t>キニュウ</t>
    </rPh>
    <phoneticPr fontId="1"/>
  </si>
  <si>
    <t>身長の把握</t>
    <rPh sb="0" eb="2">
      <t>シンチョウ</t>
    </rPh>
    <rPh sb="3" eb="5">
      <t>ハアク</t>
    </rPh>
    <phoneticPr fontId="1"/>
  </si>
  <si>
    <t>体重の把握</t>
    <rPh sb="0" eb="2">
      <t>タイジュウ</t>
    </rPh>
    <rPh sb="3" eb="5">
      <t>ハアク</t>
    </rPh>
    <phoneticPr fontId="1"/>
  </si>
  <si>
    <t>男(人)</t>
    <rPh sb="0" eb="1">
      <t>オトコ</t>
    </rPh>
    <rPh sb="2" eb="3">
      <t>ニン</t>
    </rPh>
    <phoneticPr fontId="1"/>
  </si>
  <si>
    <t>女(人)</t>
    <rPh sb="0" eb="1">
      <t>オンナ</t>
    </rPh>
    <rPh sb="2" eb="3">
      <t>ニン</t>
    </rPh>
    <phoneticPr fontId="1"/>
  </si>
  <si>
    <t>肥満(人)</t>
    <rPh sb="0" eb="2">
      <t>ヒマン</t>
    </rPh>
    <rPh sb="3" eb="4">
      <t>ニン</t>
    </rPh>
    <phoneticPr fontId="1"/>
  </si>
  <si>
    <t>やせ(人)</t>
    <rPh sb="3" eb="4">
      <t>ニン</t>
    </rPh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</si>
  <si>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</si>
  <si>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ポスター又はリーフレット</t>
    <rPh sb="4" eb="5">
      <t>マタ</t>
    </rPh>
    <phoneticPr fontId="1"/>
  </si>
  <si>
    <t>給食主任</t>
    <rPh sb="0" eb="2">
      <t>キュウショク</t>
    </rPh>
    <rPh sb="2" eb="4">
      <t>シュニン</t>
    </rPh>
    <phoneticPr fontId="1"/>
  </si>
  <si>
    <t>保護者</t>
    <rPh sb="0" eb="3">
      <t>ホゴシャ</t>
    </rPh>
    <phoneticPr fontId="1"/>
  </si>
  <si>
    <t>給食及び栄養管理に関する課題及び問題の検討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カダイ</t>
    </rPh>
    <rPh sb="14" eb="15">
      <t>オヨ</t>
    </rPh>
    <rPh sb="16" eb="18">
      <t>モンダイ</t>
    </rPh>
    <rPh sb="19" eb="21">
      <t>ケントウ</t>
    </rPh>
    <phoneticPr fontId="1"/>
  </si>
  <si>
    <t>施設区分</t>
    <rPh sb="0" eb="2">
      <t>シセツ</t>
    </rPh>
    <rPh sb="2" eb="4">
      <t>クブン</t>
    </rPh>
    <phoneticPr fontId="1"/>
  </si>
  <si>
    <t>施設の基本情報</t>
    <rPh sb="0" eb="2">
      <t>シセツ</t>
    </rPh>
    <rPh sb="3" eb="5">
      <t>キホン</t>
    </rPh>
    <rPh sb="5" eb="7">
      <t>ジョウホウ</t>
    </rPh>
    <phoneticPr fontId="1"/>
  </si>
  <si>
    <t>その他の内容</t>
    <rPh sb="2" eb="3">
      <t>タ</t>
    </rPh>
    <rPh sb="4" eb="6">
      <t>ナイヨウ</t>
    </rPh>
    <phoneticPr fontId="1"/>
  </si>
  <si>
    <t>健康増進法第21条第1項による指定(管理栄養士配置指定)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5" eb="17">
      <t>シテイ</t>
    </rPh>
    <rPh sb="18" eb="20">
      <t>カンリ</t>
    </rPh>
    <rPh sb="20" eb="23">
      <t>エイヨウシ</t>
    </rPh>
    <rPh sb="23" eb="25">
      <t>ハイチ</t>
    </rPh>
    <rPh sb="25" eb="27">
      <t>シテイ</t>
    </rPh>
    <phoneticPr fontId="1"/>
  </si>
  <si>
    <t>有/無</t>
    <rPh sb="0" eb="1">
      <t>アリ</t>
    </rPh>
    <rPh sb="2" eb="3">
      <t>ナシ</t>
    </rPh>
    <phoneticPr fontId="1"/>
  </si>
  <si>
    <t>その他(内容)</t>
    <rPh sb="2" eb="3">
      <t>タ</t>
    </rPh>
    <rPh sb="4" eb="6">
      <t>ナイヨウ</t>
    </rPh>
    <phoneticPr fontId="1"/>
  </si>
  <si>
    <t>組織(栄養管理・給食部門の位置づけ等)</t>
  </si>
  <si>
    <t>組織上の位置付け(部門選択)</t>
    <rPh sb="0" eb="2">
      <t>ソシキ</t>
    </rPh>
    <rPh sb="2" eb="3">
      <t>ジョウ</t>
    </rPh>
    <rPh sb="4" eb="7">
      <t>イチヅ</t>
    </rPh>
    <rPh sb="9" eb="11">
      <t>ブモン</t>
    </rPh>
    <rPh sb="11" eb="13">
      <t>センタク</t>
    </rPh>
    <phoneticPr fontId="1"/>
  </si>
  <si>
    <t>責任者職名</t>
    <rPh sb="0" eb="3">
      <t>セキニンシャ</t>
    </rPh>
    <rPh sb="3" eb="5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</si>
  <si>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</si>
  <si>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</si>
  <si>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組織図の有/無</t>
    <rPh sb="0" eb="3">
      <t>ソシキズ</t>
    </rPh>
    <phoneticPr fontId="1"/>
  </si>
  <si>
    <t>栄養管理等について検討する会議の有無</t>
    <rPh sb="0" eb="2">
      <t>エイヨウ</t>
    </rPh>
    <rPh sb="2" eb="5">
      <t>カンリトウ</t>
    </rPh>
    <rPh sb="9" eb="11">
      <t>ケントウ</t>
    </rPh>
    <rPh sb="13" eb="15">
      <t>カイギ</t>
    </rPh>
    <phoneticPr fontId="1"/>
  </si>
  <si>
    <t>実施回数</t>
    <rPh sb="0" eb="2">
      <t>ジッシ</t>
    </rPh>
    <rPh sb="2" eb="4">
      <t>カイスウ</t>
    </rPh>
    <phoneticPr fontId="1"/>
  </si>
  <si>
    <t>栄養管理等について検討する会議の構成職種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コウセイ</t>
    </rPh>
    <rPh sb="18" eb="20">
      <t>ショクシュ</t>
    </rPh>
    <phoneticPr fontId="1"/>
  </si>
  <si>
    <t>栄養管理等について検討する会議の目的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モクテキ</t>
    </rPh>
    <phoneticPr fontId="1"/>
  </si>
  <si>
    <t>運営方式</t>
    <rPh sb="0" eb="2">
      <t>ウンエイ</t>
    </rPh>
    <rPh sb="2" eb="4">
      <t>ホウシキ</t>
    </rPh>
    <phoneticPr fontId="1"/>
  </si>
  <si>
    <t>直営・委託</t>
    <rPh sb="0" eb="2">
      <t>チョクエイ</t>
    </rPh>
    <rPh sb="3" eb="5">
      <t>イタク</t>
    </rPh>
    <phoneticPr fontId="1"/>
  </si>
  <si>
    <t>委託先</t>
    <rPh sb="0" eb="3">
      <t>イタクサキ</t>
    </rPh>
    <phoneticPr fontId="1"/>
  </si>
  <si>
    <t>名称</t>
    <rPh sb="0" eb="2">
      <t>メイショウ</t>
    </rPh>
    <phoneticPr fontId="1"/>
  </si>
  <si>
    <t>所在地(郵便番号)</t>
    <rPh sb="0" eb="3">
      <t>ショザイチ</t>
    </rPh>
    <rPh sb="4" eb="8">
      <t>ユウビンバンゴウ</t>
    </rPh>
    <phoneticPr fontId="1"/>
  </si>
  <si>
    <t>委託内容</t>
    <rPh sb="0" eb="2">
      <t>イタク</t>
    </rPh>
    <rPh sb="2" eb="4">
      <t>ナイヨウ</t>
    </rPh>
    <phoneticPr fontId="1"/>
  </si>
  <si>
    <t>従事者(管理栄養士又は栄養士の配置状況)</t>
    <rPh sb="0" eb="3">
      <t>ジュウジシャ</t>
    </rPh>
    <rPh sb="4" eb="6">
      <t>カンリ</t>
    </rPh>
    <rPh sb="6" eb="9">
      <t>エイヨウシ</t>
    </rPh>
    <rPh sb="9" eb="10">
      <t>マタ</t>
    </rPh>
    <rPh sb="11" eb="13">
      <t>エイヨウ</t>
    </rPh>
    <rPh sb="13" eb="14">
      <t>シ</t>
    </rPh>
    <rPh sb="15" eb="17">
      <t>ハイチ</t>
    </rPh>
    <rPh sb="17" eb="19">
      <t>ジョウキョウ</t>
    </rPh>
    <phoneticPr fontId="1"/>
  </si>
  <si>
    <t>管理栄養士又は栄養士の氏名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シメイ</t>
    </rPh>
    <phoneticPr fontId="1"/>
  </si>
  <si>
    <t>免許の種類</t>
    <rPh sb="0" eb="2">
      <t>メンキョ</t>
    </rPh>
    <rPh sb="3" eb="5">
      <t>シュルイ</t>
    </rPh>
    <phoneticPr fontId="1"/>
  </si>
  <si>
    <t>勤務形態（専任・兼任）</t>
    <rPh sb="0" eb="2">
      <t>キンム</t>
    </rPh>
    <rPh sb="2" eb="4">
      <t>ケイタイ</t>
    </rPh>
    <rPh sb="5" eb="7">
      <t>センニン</t>
    </rPh>
    <rPh sb="8" eb="10">
      <t>ケンニン</t>
    </rPh>
    <phoneticPr fontId="1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</si>
  <si>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1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</si>
  <si>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1"/>
  </si>
  <si>
    <t>調理員(施設側・常勤)</t>
    <rPh sb="4" eb="6">
      <t>シセツ</t>
    </rPh>
    <rPh sb="6" eb="7">
      <t>ガワ</t>
    </rPh>
    <rPh sb="8" eb="10">
      <t>ジョウキン</t>
    </rPh>
    <phoneticPr fontId="1"/>
  </si>
  <si>
    <t>給食事務(施設側・常勤)</t>
    <rPh sb="5" eb="7">
      <t>シセツ</t>
    </rPh>
    <rPh sb="7" eb="8">
      <t>ガワ</t>
    </rPh>
    <rPh sb="9" eb="11">
      <t>ジョウキン</t>
    </rPh>
    <phoneticPr fontId="1"/>
  </si>
  <si>
    <t>合計(施設側・常勤)</t>
    <rPh sb="3" eb="5">
      <t>シセツ</t>
    </rPh>
    <rPh sb="5" eb="6">
      <t>ガワ</t>
    </rPh>
    <rPh sb="7" eb="9">
      <t>ジョウキン</t>
    </rPh>
    <phoneticPr fontId="1"/>
  </si>
  <si>
    <t>年齢区分②</t>
    <rPh sb="0" eb="2">
      <t>ネンレイ</t>
    </rPh>
    <rPh sb="2" eb="4">
      <t>クブン</t>
    </rPh>
    <phoneticPr fontId="1"/>
  </si>
  <si>
    <t>年齢区分③</t>
    <rPh sb="0" eb="2">
      <t>ネンレイ</t>
    </rPh>
    <rPh sb="2" eb="4">
      <t>クブン</t>
    </rPh>
    <phoneticPr fontId="1"/>
  </si>
  <si>
    <t>年齢区分④</t>
    <rPh sb="0" eb="2">
      <t>ネンレイ</t>
    </rPh>
    <rPh sb="2" eb="4">
      <t>クブン</t>
    </rPh>
    <phoneticPr fontId="1"/>
  </si>
  <si>
    <t>年齢区分①朝食数</t>
    <rPh sb="0" eb="2">
      <t>ネンレイ</t>
    </rPh>
    <rPh sb="2" eb="4">
      <t>クブン</t>
    </rPh>
    <rPh sb="5" eb="7">
      <t>チョウショク</t>
    </rPh>
    <rPh sb="7" eb="8">
      <t>スウ</t>
    </rPh>
    <phoneticPr fontId="1"/>
  </si>
  <si>
    <t>年齢区分②朝食数</t>
    <rPh sb="0" eb="2">
      <t>ネンレイ</t>
    </rPh>
    <rPh sb="2" eb="4">
      <t>クブン</t>
    </rPh>
    <rPh sb="5" eb="7">
      <t>チョウショク</t>
    </rPh>
    <rPh sb="7" eb="8">
      <t>スウ</t>
    </rPh>
    <phoneticPr fontId="1"/>
  </si>
  <si>
    <t>年齢区分③朝食数</t>
    <rPh sb="0" eb="2">
      <t>ネンレイ</t>
    </rPh>
    <rPh sb="2" eb="4">
      <t>クブン</t>
    </rPh>
    <rPh sb="5" eb="7">
      <t>チョウショク</t>
    </rPh>
    <rPh sb="7" eb="8">
      <t>スウ</t>
    </rPh>
    <phoneticPr fontId="1"/>
  </si>
  <si>
    <t>年齢区分④朝食数</t>
    <rPh sb="0" eb="2">
      <t>ネンレイ</t>
    </rPh>
    <rPh sb="2" eb="4">
      <t>クブン</t>
    </rPh>
    <rPh sb="5" eb="7">
      <t>チョウショク</t>
    </rPh>
    <rPh sb="7" eb="8">
      <t>スウ</t>
    </rPh>
    <phoneticPr fontId="1"/>
  </si>
  <si>
    <t>対象者(利用者)の把握の有無</t>
    <rPh sb="0" eb="3">
      <t>タイショウシャ</t>
    </rPh>
    <rPh sb="4" eb="7">
      <t>リヨウシャ</t>
    </rPh>
    <rPh sb="9" eb="11">
      <t>ハアク</t>
    </rPh>
    <phoneticPr fontId="1"/>
  </si>
  <si>
    <t>把握の有/無</t>
    <rPh sb="0" eb="2">
      <t>ハアク</t>
    </rPh>
    <phoneticPr fontId="1"/>
  </si>
  <si>
    <t>身体状況の把握</t>
    <rPh sb="0" eb="2">
      <t>シンタイ</t>
    </rPh>
    <rPh sb="2" eb="4">
      <t>ジョウキョウ</t>
    </rPh>
    <rPh sb="5" eb="7">
      <t>ハアク</t>
    </rPh>
    <phoneticPr fontId="1"/>
  </si>
  <si>
    <t>身長の把握の有/無</t>
    <rPh sb="0" eb="2">
      <t>シンチョウ</t>
    </rPh>
    <rPh sb="3" eb="5">
      <t>ハアク</t>
    </rPh>
    <phoneticPr fontId="1"/>
  </si>
  <si>
    <t>体重の把握の有/無</t>
    <rPh sb="0" eb="2">
      <t>タイジュウ</t>
    </rPh>
    <rPh sb="3" eb="5">
      <t>ハアク</t>
    </rPh>
    <phoneticPr fontId="1"/>
  </si>
  <si>
    <t>貧血の該当者数</t>
    <rPh sb="0" eb="2">
      <t>ヒンケツ</t>
    </rPh>
    <rPh sb="3" eb="6">
      <t>ガイトウシャ</t>
    </rPh>
    <rPh sb="6" eb="7">
      <t>スウ</t>
    </rPh>
    <phoneticPr fontId="1"/>
  </si>
  <si>
    <t>食物アレルギーの該当者数</t>
    <rPh sb="0" eb="2">
      <t>ショクモツ</t>
    </rPh>
    <rPh sb="8" eb="11">
      <t>ガイトウシャ</t>
    </rPh>
    <rPh sb="11" eb="12">
      <t>スウ</t>
    </rPh>
    <phoneticPr fontId="1"/>
  </si>
  <si>
    <t>摂取量の調査実施の有無</t>
    <rPh sb="0" eb="2">
      <t>セッシュ</t>
    </rPh>
    <rPh sb="2" eb="3">
      <t>リョウ</t>
    </rPh>
    <rPh sb="4" eb="6">
      <t>チョウサ</t>
    </rPh>
    <rPh sb="6" eb="8">
      <t>ジッシ</t>
    </rPh>
    <phoneticPr fontId="1"/>
  </si>
  <si>
    <t>有/無</t>
    <rPh sb="0" eb="1">
      <t>タモツ</t>
    </rPh>
    <phoneticPr fontId="1"/>
  </si>
  <si>
    <t>摂取量の調査の方法</t>
    <rPh sb="0" eb="2">
      <t>セッシュ</t>
    </rPh>
    <rPh sb="2" eb="3">
      <t>リョウ</t>
    </rPh>
    <rPh sb="4" eb="6">
      <t>チョウサ</t>
    </rPh>
    <rPh sb="7" eb="9">
      <t>ホウホウ</t>
    </rPh>
    <phoneticPr fontId="1"/>
  </si>
  <si>
    <t>残菜の調査(有/無）</t>
    <rPh sb="0" eb="1">
      <t>ザン</t>
    </rPh>
    <rPh sb="1" eb="2">
      <t>サイ</t>
    </rPh>
    <rPh sb="3" eb="5">
      <t>チョウサ</t>
    </rPh>
    <rPh sb="6" eb="7">
      <t>ア</t>
    </rPh>
    <rPh sb="8" eb="9">
      <t>ナ</t>
    </rPh>
    <phoneticPr fontId="1"/>
  </si>
  <si>
    <t>摂取量の調査（有/無）</t>
    <rPh sb="0" eb="2">
      <t>セッシュ</t>
    </rPh>
    <rPh sb="2" eb="3">
      <t>リョウ</t>
    </rPh>
    <rPh sb="4" eb="6">
      <t>チョウサ</t>
    </rPh>
    <rPh sb="7" eb="8">
      <t>ア</t>
    </rPh>
    <rPh sb="9" eb="10">
      <t>ナ</t>
    </rPh>
    <phoneticPr fontId="1"/>
  </si>
  <si>
    <t>食物アレルギー対応の有/無</t>
    <rPh sb="0" eb="2">
      <t>ショクモツ</t>
    </rPh>
    <rPh sb="7" eb="9">
      <t>タイオウ</t>
    </rPh>
    <phoneticPr fontId="1"/>
  </si>
  <si>
    <t>食堂又はランチルーム有/無</t>
    <rPh sb="0" eb="2">
      <t>ショクドウ</t>
    </rPh>
    <rPh sb="2" eb="3">
      <t>マタ</t>
    </rPh>
    <phoneticPr fontId="1"/>
  </si>
  <si>
    <t>離乳食(食数)</t>
    <rPh sb="0" eb="3">
      <t>リニュウショク</t>
    </rPh>
    <rPh sb="4" eb="5">
      <t>ショク</t>
    </rPh>
    <rPh sb="5" eb="6">
      <t>スウ</t>
    </rPh>
    <phoneticPr fontId="1"/>
  </si>
  <si>
    <t>補食給食(有/無)</t>
    <rPh sb="0" eb="2">
      <t>ホショク</t>
    </rPh>
    <rPh sb="2" eb="4">
      <t>キュウショク</t>
    </rPh>
    <rPh sb="5" eb="6">
      <t>アリ</t>
    </rPh>
    <rPh sb="7" eb="8">
      <t>ナシ</t>
    </rPh>
    <phoneticPr fontId="1"/>
  </si>
  <si>
    <t>夕食給食(有/無)</t>
    <rPh sb="0" eb="2">
      <t>ユウショク</t>
    </rPh>
    <rPh sb="2" eb="4">
      <t>キュウショク</t>
    </rPh>
    <rPh sb="5" eb="6">
      <t>アリ</t>
    </rPh>
    <rPh sb="7" eb="8">
      <t>ナシ</t>
    </rPh>
    <phoneticPr fontId="1"/>
  </si>
  <si>
    <t>給食量の調整</t>
    <rPh sb="0" eb="2">
      <t>キュウショク</t>
    </rPh>
    <rPh sb="2" eb="3">
      <t>リョウ</t>
    </rPh>
    <rPh sb="4" eb="6">
      <t>チョウセイ</t>
    </rPh>
    <phoneticPr fontId="1"/>
  </si>
  <si>
    <t>主食量の調整の有/無</t>
    <rPh sb="0" eb="2">
      <t>シュショク</t>
    </rPh>
    <rPh sb="2" eb="3">
      <t>リョウ</t>
    </rPh>
    <rPh sb="4" eb="6">
      <t>チョウセイ</t>
    </rPh>
    <phoneticPr fontId="1"/>
  </si>
  <si>
    <t>主食量の種類数(調整有の場合のみ)</t>
    <rPh sb="0" eb="2">
      <t>シュショク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1"/>
  </si>
  <si>
    <t>副食量の種類数(調整有の場合のみ)</t>
    <rPh sb="0" eb="1">
      <t>フク</t>
    </rPh>
    <rPh sb="1" eb="2">
      <t>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1"/>
  </si>
  <si>
    <t>平均提供食品量・平均栄養量の単位</t>
    <rPh sb="0" eb="2">
      <t>ヘイキン</t>
    </rPh>
    <rPh sb="2" eb="4">
      <t>テイキョウ</t>
    </rPh>
    <rPh sb="4" eb="6">
      <t>ショクヒン</t>
    </rPh>
    <rPh sb="6" eb="7">
      <t>リョウ</t>
    </rPh>
    <rPh sb="8" eb="10">
      <t>ヘイキン</t>
    </rPh>
    <rPh sb="10" eb="12">
      <t>エイヨウ</t>
    </rPh>
    <rPh sb="12" eb="13">
      <t>リョウ</t>
    </rPh>
    <rPh sb="14" eb="16">
      <t>タンイ</t>
    </rPh>
    <phoneticPr fontId="1"/>
  </si>
  <si>
    <t>いも及びでんぷん類</t>
    <rPh sb="2" eb="3">
      <t>オヨ</t>
    </rPh>
    <rPh sb="8" eb="9">
      <t>ルイ</t>
    </rPh>
    <phoneticPr fontId="1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</si>
  <si>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1"/>
  </si>
  <si>
    <t>豆類</t>
    <rPh sb="0" eb="2">
      <t>マメルイ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</si>
  <si>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</si>
  <si>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</si>
  <si>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</si>
  <si>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</si>
  <si>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</si>
  <si>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</si>
  <si>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</si>
  <si>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</si>
  <si>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</si>
  <si>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</si>
  <si>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</si>
  <si>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調理加工食品類</t>
    <rPh sb="0" eb="2">
      <t>チョウリ</t>
    </rPh>
    <rPh sb="2" eb="4">
      <t>カコウ</t>
    </rPh>
    <rPh sb="4" eb="6">
      <t>ショクヒン</t>
    </rPh>
    <rPh sb="6" eb="7">
      <t>ルイ</t>
    </rPh>
    <phoneticPr fontId="1"/>
  </si>
  <si>
    <t>鉄</t>
    <rPh sb="0" eb="1">
      <t>テツ</t>
    </rPh>
    <phoneticPr fontId="1"/>
  </si>
  <si>
    <t>ビタミンA(ﾚﾁﾉｰﾙ当量)</t>
    <rPh sb="11" eb="13">
      <t>トウリョウ</t>
    </rPh>
    <phoneticPr fontId="1"/>
  </si>
  <si>
    <t>食物繊維</t>
    <rPh sb="0" eb="2">
      <t>ショクモツ</t>
    </rPh>
    <rPh sb="2" eb="4">
      <t>センイ</t>
    </rPh>
    <phoneticPr fontId="1"/>
  </si>
  <si>
    <t>塩分(食塩相当量)</t>
    <rPh sb="0" eb="2">
      <t>エンブン</t>
    </rPh>
    <rPh sb="3" eb="5">
      <t>ショクエン</t>
    </rPh>
    <rPh sb="5" eb="7">
      <t>ソウトウ</t>
    </rPh>
    <rPh sb="7" eb="8">
      <t>リョウ</t>
    </rPh>
    <phoneticPr fontId="1"/>
  </si>
  <si>
    <t>炭水化物エネルギー比</t>
    <rPh sb="0" eb="4">
      <t>タンスイカブツ</t>
    </rPh>
    <rPh sb="9" eb="10">
      <t>ヒ</t>
    </rPh>
    <phoneticPr fontId="1"/>
  </si>
  <si>
    <t>たんぱく質エネルギー比</t>
    <rPh sb="4" eb="5">
      <t>シツ</t>
    </rPh>
    <rPh sb="10" eb="11">
      <t>ヒ</t>
    </rPh>
    <phoneticPr fontId="1"/>
  </si>
  <si>
    <t>脂質エネルギー比</t>
    <rPh sb="0" eb="2">
      <t>シシツ</t>
    </rPh>
    <rPh sb="7" eb="8">
      <t>ヒ</t>
    </rPh>
    <phoneticPr fontId="1"/>
  </si>
  <si>
    <t>金額</t>
    <rPh sb="0" eb="2">
      <t>キンガク</t>
    </rPh>
    <phoneticPr fontId="1"/>
  </si>
  <si>
    <t>作業指示書の有無</t>
    <rPh sb="0" eb="2">
      <t>サギョウ</t>
    </rPh>
    <rPh sb="2" eb="5">
      <t>シジショ</t>
    </rPh>
    <phoneticPr fontId="1"/>
  </si>
  <si>
    <t>個別指導の人数</t>
    <rPh sb="0" eb="2">
      <t>コベツ</t>
    </rPh>
    <rPh sb="2" eb="4">
      <t>シドウ</t>
    </rPh>
    <rPh sb="5" eb="7">
      <t>ニンズウ</t>
    </rPh>
    <phoneticPr fontId="1"/>
  </si>
  <si>
    <t>集団指導の回数</t>
    <rPh sb="0" eb="2">
      <t>シュウダン</t>
    </rPh>
    <rPh sb="2" eb="4">
      <t>シドウ</t>
    </rPh>
    <rPh sb="5" eb="7">
      <t>カイスウ</t>
    </rPh>
    <phoneticPr fontId="1"/>
  </si>
  <si>
    <t>集団指導の人数</t>
    <rPh sb="0" eb="2">
      <t>シュウダン</t>
    </rPh>
    <rPh sb="2" eb="4">
      <t>シドウ</t>
    </rPh>
    <rPh sb="5" eb="7">
      <t>ニンズウ</t>
    </rPh>
    <phoneticPr fontId="1"/>
  </si>
  <si>
    <t>健康・栄養情報の提供方法</t>
    <rPh sb="0" eb="2">
      <t>ケンコウ</t>
    </rPh>
    <rPh sb="3" eb="5">
      <t>エイヨウ</t>
    </rPh>
    <rPh sb="5" eb="7">
      <t>ジョウホウ</t>
    </rPh>
    <rPh sb="8" eb="10">
      <t>テイキョウ</t>
    </rPh>
    <rPh sb="10" eb="12">
      <t>ホウホウ</t>
    </rPh>
    <phoneticPr fontId="1"/>
  </si>
  <si>
    <t>栄養成分表示の有無</t>
    <rPh sb="0" eb="2">
      <t>エイヨウ</t>
    </rPh>
    <rPh sb="2" eb="4">
      <t>セイブン</t>
    </rPh>
    <rPh sb="4" eb="6">
      <t>ヒョウジ</t>
    </rPh>
    <rPh sb="7" eb="9">
      <t>ウム</t>
    </rPh>
    <phoneticPr fontId="1"/>
  </si>
  <si>
    <t>表示している栄養成分</t>
    <rPh sb="0" eb="2">
      <t>ヒョウジ</t>
    </rPh>
    <rPh sb="6" eb="8">
      <t>エイヨウ</t>
    </rPh>
    <rPh sb="8" eb="10">
      <t>セイブン</t>
    </rPh>
    <phoneticPr fontId="1"/>
  </si>
  <si>
    <t>たんぱく質の有/無</t>
    <rPh sb="4" eb="5">
      <t>シツ</t>
    </rPh>
    <rPh sb="6" eb="7">
      <t>アリ</t>
    </rPh>
    <rPh sb="8" eb="9">
      <t>ナシ</t>
    </rPh>
    <phoneticPr fontId="1"/>
  </si>
  <si>
    <t>脂質の有/無</t>
    <rPh sb="0" eb="2">
      <t>シシツ</t>
    </rPh>
    <rPh sb="3" eb="4">
      <t>アリ</t>
    </rPh>
    <rPh sb="5" eb="6">
      <t>ナシ</t>
    </rPh>
    <phoneticPr fontId="1"/>
  </si>
  <si>
    <t>食塩相当量の有/無</t>
    <rPh sb="0" eb="2">
      <t>ショクエン</t>
    </rPh>
    <rPh sb="2" eb="4">
      <t>ソウトウ</t>
    </rPh>
    <rPh sb="4" eb="5">
      <t>リョウ</t>
    </rPh>
    <rPh sb="6" eb="7">
      <t>アリ</t>
    </rPh>
    <rPh sb="8" eb="9">
      <t>ナシ</t>
    </rPh>
    <phoneticPr fontId="1"/>
  </si>
  <si>
    <t>テーマ献立の内容</t>
    <rPh sb="3" eb="5">
      <t>コンダテ</t>
    </rPh>
    <rPh sb="6" eb="8">
      <t>ナイヨウ</t>
    </rPh>
    <phoneticPr fontId="1"/>
  </si>
  <si>
    <t>人数</t>
    <rPh sb="0" eb="2">
      <t>ニンズウ</t>
    </rPh>
    <phoneticPr fontId="1"/>
  </si>
  <si>
    <t>日数</t>
    <rPh sb="0" eb="2">
      <t>ニッスウ</t>
    </rPh>
    <phoneticPr fontId="1"/>
  </si>
  <si>
    <t>厨房内の有/無</t>
    <rPh sb="0" eb="2">
      <t>チュウボウ</t>
    </rPh>
    <rPh sb="2" eb="3">
      <t>ナイ</t>
    </rPh>
    <rPh sb="4" eb="5">
      <t>ユウ</t>
    </rPh>
    <rPh sb="6" eb="7">
      <t>ム</t>
    </rPh>
    <phoneticPr fontId="1"/>
  </si>
  <si>
    <t>防災保管庫の有/無</t>
    <rPh sb="0" eb="2">
      <t>ボウサイ</t>
    </rPh>
    <rPh sb="2" eb="5">
      <t>ホカンコ</t>
    </rPh>
    <rPh sb="6" eb="7">
      <t>アリ</t>
    </rPh>
    <rPh sb="8" eb="9">
      <t>ナシ</t>
    </rPh>
    <phoneticPr fontId="1"/>
  </si>
  <si>
    <t>その他（内容）</t>
    <rPh sb="2" eb="3">
      <t>タ</t>
    </rPh>
    <rPh sb="4" eb="6">
      <t>ナイヨウ</t>
    </rPh>
    <phoneticPr fontId="1"/>
  </si>
  <si>
    <t>部門名</t>
    <rPh sb="0" eb="2">
      <t>ブモン</t>
    </rPh>
    <rPh sb="2" eb="3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</si>
  <si>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</si>
  <si>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管　理　者</t>
    <rPh sb="0" eb="1">
      <t>カン</t>
    </rPh>
    <rPh sb="2" eb="3">
      <t>リ</t>
    </rPh>
    <rPh sb="4" eb="5">
      <t>シャ</t>
    </rPh>
    <phoneticPr fontId="1"/>
  </si>
  <si>
    <t>代表者(職)</t>
    <rPh sb="0" eb="3">
      <t>ダイヒョウシャ</t>
    </rPh>
    <rPh sb="4" eb="5">
      <t>ショク</t>
    </rPh>
    <phoneticPr fontId="1"/>
  </si>
  <si>
    <t>施設担当責任者(職)</t>
    <rPh sb="0" eb="2">
      <t>シセツ</t>
    </rPh>
    <rPh sb="2" eb="4">
      <t>タントウ</t>
    </rPh>
    <rPh sb="4" eb="7">
      <t>セキニンシャ</t>
    </rPh>
    <rPh sb="8" eb="9">
      <t>ショク</t>
    </rPh>
    <phoneticPr fontId="1"/>
  </si>
  <si>
    <t>有</t>
    <rPh sb="0" eb="1">
      <t>アリ</t>
    </rPh>
    <phoneticPr fontId="1"/>
  </si>
  <si>
    <t>入力方法</t>
    <rPh sb="0" eb="2">
      <t>ニュウリョク</t>
    </rPh>
    <rPh sb="2" eb="4">
      <t>ホウホウ</t>
    </rPh>
    <phoneticPr fontId="1"/>
  </si>
  <si>
    <t>年齢区分①</t>
    <rPh sb="0" eb="2">
      <t>ネンレイ</t>
    </rPh>
    <rPh sb="2" eb="4">
      <t>クブン</t>
    </rPh>
    <phoneticPr fontId="1"/>
  </si>
  <si>
    <t>その他の疾病状況等(内容)</t>
    <rPh sb="2" eb="3">
      <t>タ</t>
    </rPh>
    <rPh sb="4" eb="6">
      <t>シッペイ</t>
    </rPh>
    <rPh sb="6" eb="8">
      <t>ジョウキョウ</t>
    </rPh>
    <rPh sb="8" eb="9">
      <t>トウ</t>
    </rPh>
    <rPh sb="10" eb="12">
      <t>ナイヨウ</t>
    </rPh>
    <phoneticPr fontId="1"/>
  </si>
  <si>
    <t>その他の疾病状況等の該当者数</t>
    <rPh sb="2" eb="3">
      <t>タ</t>
    </rPh>
    <rPh sb="4" eb="6">
      <t>シッペイ</t>
    </rPh>
    <rPh sb="6" eb="8">
      <t>ジョウキョウ</t>
    </rPh>
    <rPh sb="8" eb="9">
      <t>トウ</t>
    </rPh>
    <rPh sb="10" eb="13">
      <t>ガイトウシャ</t>
    </rPh>
    <rPh sb="13" eb="14">
      <t>スウ</t>
    </rPh>
    <phoneticPr fontId="1"/>
  </si>
  <si>
    <t>　　　氏名</t>
    <rPh sb="3" eb="5">
      <t>シメイ</t>
    </rPh>
    <phoneticPr fontId="1"/>
  </si>
  <si>
    <t>　　　(住所)</t>
    <rPh sb="4" eb="6">
      <t>ジュウショ</t>
    </rPh>
    <phoneticPr fontId="1"/>
  </si>
  <si>
    <t>　　　(氏名)</t>
    <rPh sb="4" eb="6">
      <t>シメイ</t>
    </rPh>
    <phoneticPr fontId="1"/>
  </si>
  <si>
    <t>　　　　　　　(氏名)</t>
    <rPh sb="8" eb="10">
      <t>シメイ</t>
    </rPh>
    <phoneticPr fontId="1"/>
  </si>
  <si>
    <t>　　　　　(施設側・非常勤)</t>
    <rPh sb="6" eb="8">
      <t>シセツ</t>
    </rPh>
    <rPh sb="8" eb="9">
      <t>ガワ</t>
    </rPh>
    <rPh sb="10" eb="13">
      <t>ヒジョウキン</t>
    </rPh>
    <phoneticPr fontId="1"/>
  </si>
  <si>
    <t>　　　　　(受託側・常勤)</t>
    <rPh sb="6" eb="8">
      <t>ジュタク</t>
    </rPh>
    <rPh sb="8" eb="9">
      <t>ガワ</t>
    </rPh>
    <rPh sb="10" eb="12">
      <t>ジョウキン</t>
    </rPh>
    <phoneticPr fontId="1"/>
  </si>
  <si>
    <t>　　　　　(受託側・非常勤)</t>
    <rPh sb="6" eb="8">
      <t>ジュタク</t>
    </rPh>
    <rPh sb="8" eb="9">
      <t>ガワ</t>
    </rPh>
    <rPh sb="10" eb="13">
      <t>ヒジョウキン</t>
    </rPh>
    <phoneticPr fontId="1"/>
  </si>
  <si>
    <t>　　　(施設側・非常勤)</t>
    <rPh sb="4" eb="6">
      <t>シセツ</t>
    </rPh>
    <rPh sb="6" eb="7">
      <t>ガワ</t>
    </rPh>
    <rPh sb="8" eb="11">
      <t>ヒジョウキン</t>
    </rPh>
    <phoneticPr fontId="1"/>
  </si>
  <si>
    <t>　　　(受託側・常勤)</t>
    <rPh sb="4" eb="6">
      <t>ジュタク</t>
    </rPh>
    <rPh sb="6" eb="7">
      <t>ガワ</t>
    </rPh>
    <rPh sb="8" eb="10">
      <t>ジョウキン</t>
    </rPh>
    <phoneticPr fontId="1"/>
  </si>
  <si>
    <t>　　　(受託側・非常勤)</t>
    <rPh sb="4" eb="6">
      <t>ジュタク</t>
    </rPh>
    <rPh sb="6" eb="7">
      <t>ガワ</t>
    </rPh>
    <rPh sb="8" eb="11">
      <t>ヒジョウキン</t>
    </rPh>
    <phoneticPr fontId="1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</si>
  <si>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1"/>
  </si>
  <si>
    <t>　　　　(施設側・非常勤)</t>
    <rPh sb="5" eb="7">
      <t>シセツ</t>
    </rPh>
    <rPh sb="7" eb="8">
      <t>ガワ</t>
    </rPh>
    <rPh sb="9" eb="12">
      <t>ヒジョウキン</t>
    </rPh>
    <phoneticPr fontId="1"/>
  </si>
  <si>
    <t>　　　　(受託側・常勤)</t>
    <rPh sb="5" eb="7">
      <t>ジュタク</t>
    </rPh>
    <rPh sb="7" eb="8">
      <t>ガワ</t>
    </rPh>
    <rPh sb="9" eb="11">
      <t>ジョウキン</t>
    </rPh>
    <phoneticPr fontId="1"/>
  </si>
  <si>
    <t>　　　　(受託側・非常勤)</t>
    <rPh sb="5" eb="7">
      <t>ジュタク</t>
    </rPh>
    <rPh sb="7" eb="8">
      <t>ガワ</t>
    </rPh>
    <rPh sb="9" eb="12">
      <t>ヒジョウキン</t>
    </rPh>
    <phoneticPr fontId="1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</si>
  <si>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1"/>
  </si>
  <si>
    <t>　　(施設側・非常勤)</t>
    <rPh sb="3" eb="5">
      <t>シセツ</t>
    </rPh>
    <rPh sb="5" eb="6">
      <t>ガワ</t>
    </rPh>
    <rPh sb="7" eb="10">
      <t>ヒジョウキン</t>
    </rPh>
    <phoneticPr fontId="1"/>
  </si>
  <si>
    <t>　　(受託側・常勤)</t>
    <rPh sb="3" eb="5">
      <t>ジュタク</t>
    </rPh>
    <rPh sb="5" eb="6">
      <t>ガワ</t>
    </rPh>
    <rPh sb="7" eb="9">
      <t>ジョウキン</t>
    </rPh>
    <phoneticPr fontId="1"/>
  </si>
  <si>
    <t>　　(受託側・非常勤)</t>
    <rPh sb="3" eb="5">
      <t>ジュタク</t>
    </rPh>
    <rPh sb="5" eb="6">
      <t>ガワ</t>
    </rPh>
    <rPh sb="7" eb="10">
      <t>ヒジョウキン</t>
    </rPh>
    <phoneticPr fontId="1"/>
  </si>
  <si>
    <t>　　　　　昼食数</t>
    <rPh sb="5" eb="7">
      <t>チュウショク</t>
    </rPh>
    <rPh sb="7" eb="8">
      <t>スウ</t>
    </rPh>
    <phoneticPr fontId="1"/>
  </si>
  <si>
    <t>　　　　　夕食数</t>
    <rPh sb="5" eb="7">
      <t>ユウショク</t>
    </rPh>
    <rPh sb="7" eb="8">
      <t>スウ</t>
    </rPh>
    <phoneticPr fontId="1"/>
  </si>
  <si>
    <t>　　　　　その他の食数</t>
    <rPh sb="7" eb="8">
      <t>タ</t>
    </rPh>
    <rPh sb="9" eb="10">
      <t>ショク</t>
    </rPh>
    <rPh sb="10" eb="11">
      <t>スウ</t>
    </rPh>
    <phoneticPr fontId="1"/>
  </si>
  <si>
    <t>　　　　　食数合計</t>
    <rPh sb="5" eb="6">
      <t>ショク</t>
    </rPh>
    <rPh sb="6" eb="7">
      <t>スウ</t>
    </rPh>
    <rPh sb="7" eb="9">
      <t>ゴウケイ</t>
    </rPh>
    <phoneticPr fontId="1"/>
  </si>
  <si>
    <t>　　　　　備考　　　</t>
    <rPh sb="5" eb="7">
      <t>ビコウ</t>
    </rPh>
    <phoneticPr fontId="1"/>
  </si>
  <si>
    <t>　　　　　備考</t>
    <rPh sb="5" eb="7">
      <t>ビコウ</t>
    </rPh>
    <phoneticPr fontId="1"/>
  </si>
  <si>
    <t>合計(朝食)</t>
    <rPh sb="0" eb="2">
      <t>ゴウケイ</t>
    </rPh>
    <rPh sb="3" eb="5">
      <t>チョウショク</t>
    </rPh>
    <phoneticPr fontId="1"/>
  </si>
  <si>
    <t>　　(昼食)</t>
    <rPh sb="3" eb="5">
      <t>チュウショク</t>
    </rPh>
    <phoneticPr fontId="1"/>
  </si>
  <si>
    <t>　　(夕食)</t>
    <rPh sb="3" eb="5">
      <t>ユウショク</t>
    </rPh>
    <phoneticPr fontId="1"/>
  </si>
  <si>
    <t>　　(その他食数)</t>
    <rPh sb="5" eb="6">
      <t>タ</t>
    </rPh>
    <rPh sb="6" eb="7">
      <t>ショク</t>
    </rPh>
    <rPh sb="7" eb="8">
      <t>スウ</t>
    </rPh>
    <phoneticPr fontId="1"/>
  </si>
  <si>
    <t>　　(1日の提供食数総計)</t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1"/>
  </si>
  <si>
    <t>　　(備考)</t>
    <rPh sb="3" eb="5">
      <t>ビコウ</t>
    </rPh>
    <phoneticPr fontId="1"/>
  </si>
  <si>
    <t>栄養管理部門の理念・方針・目標</t>
    <rPh sb="0" eb="2">
      <t>エイヨウ</t>
    </rPh>
    <rPh sb="2" eb="4">
      <t>カンリ</t>
    </rPh>
    <rPh sb="4" eb="6">
      <t>ブモン</t>
    </rPh>
    <rPh sb="7" eb="9">
      <t>リネン</t>
    </rPh>
    <rPh sb="10" eb="12">
      <t>ホウシン</t>
    </rPh>
    <rPh sb="13" eb="15">
      <t>モクヒョウ</t>
    </rPh>
    <phoneticPr fontId="1"/>
  </si>
  <si>
    <t>記入日</t>
    <rPh sb="0" eb="2">
      <t>キニュウ</t>
    </rPh>
    <rPh sb="2" eb="3">
      <t>ビ</t>
    </rPh>
    <phoneticPr fontId="1"/>
  </si>
  <si>
    <t>施設の郵便番号</t>
    <rPh sb="3" eb="7">
      <t>ユウビンバンゴウ</t>
    </rPh>
    <phoneticPr fontId="1"/>
  </si>
  <si>
    <t>施設の所在地</t>
    <rPh sb="3" eb="6">
      <t>ショザイチ</t>
    </rPh>
    <phoneticPr fontId="1"/>
  </si>
  <si>
    <t>施設の電話番号</t>
    <rPh sb="3" eb="5">
      <t>デンワ</t>
    </rPh>
    <rPh sb="5" eb="7">
      <t>バンゴウ</t>
    </rPh>
    <phoneticPr fontId="1"/>
  </si>
  <si>
    <t>施設のFAX番号</t>
    <rPh sb="6" eb="8">
      <t>バンゴウ</t>
    </rPh>
    <phoneticPr fontId="1"/>
  </si>
  <si>
    <t>設置者の名称</t>
    <rPh sb="0" eb="3">
      <t>セッチシャ</t>
    </rPh>
    <rPh sb="4" eb="6">
      <t>メイショウ</t>
    </rPh>
    <phoneticPr fontId="1"/>
  </si>
  <si>
    <t>設置者の郵便番号</t>
    <rPh sb="0" eb="3">
      <t>セッチシャ</t>
    </rPh>
    <rPh sb="4" eb="8">
      <t>ユウビンバンゴウ</t>
    </rPh>
    <phoneticPr fontId="1"/>
  </si>
  <si>
    <t>設置者の所在地</t>
    <rPh sb="0" eb="3">
      <t>セッチシャ</t>
    </rPh>
    <rPh sb="4" eb="7">
      <t>ショザイチ</t>
    </rPh>
    <phoneticPr fontId="1"/>
  </si>
  <si>
    <t>管理者の職名</t>
    <rPh sb="0" eb="3">
      <t>カンリシャ</t>
    </rPh>
    <rPh sb="4" eb="6">
      <t>ショクメイ</t>
    </rPh>
    <phoneticPr fontId="1"/>
  </si>
  <si>
    <t>管理者の氏名</t>
    <rPh sb="4" eb="6">
      <t>シメイ</t>
    </rPh>
    <phoneticPr fontId="1"/>
  </si>
  <si>
    <t>有/無</t>
    <phoneticPr fontId="1"/>
  </si>
  <si>
    <t>年/月</t>
    <rPh sb="0" eb="1">
      <t>ネン</t>
    </rPh>
    <rPh sb="2" eb="3">
      <t>ツキ</t>
    </rPh>
    <phoneticPr fontId="1"/>
  </si>
  <si>
    <t>調理師・調理員</t>
    <rPh sb="0" eb="3">
      <t>チョウリシ</t>
    </rPh>
    <rPh sb="4" eb="7">
      <t>チョウリイン</t>
    </rPh>
    <phoneticPr fontId="1"/>
  </si>
  <si>
    <t>その他(職種)　</t>
    <rPh sb="2" eb="3">
      <t>タ</t>
    </rPh>
    <rPh sb="4" eb="6">
      <t>ショクシュ</t>
    </rPh>
    <phoneticPr fontId="1"/>
  </si>
  <si>
    <t>食育に関すること</t>
    <rPh sb="0" eb="2">
      <t>ショクイク</t>
    </rPh>
    <rPh sb="3" eb="4">
      <t>カン</t>
    </rPh>
    <phoneticPr fontId="1"/>
  </si>
  <si>
    <t>給与栄養目標量の設定（確認月）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3" eb="14">
      <t>ヅキ</t>
    </rPh>
    <phoneticPr fontId="1"/>
  </si>
  <si>
    <t>エネルギー</t>
    <phoneticPr fontId="1"/>
  </si>
  <si>
    <t>カルシウム</t>
    <phoneticPr fontId="1"/>
  </si>
  <si>
    <t>ビタミンC</t>
    <phoneticPr fontId="1"/>
  </si>
  <si>
    <t>*飽和脂肪酸エネルギー比</t>
    <rPh sb="1" eb="3">
      <t>ホウワ</t>
    </rPh>
    <rPh sb="3" eb="6">
      <t>シボウサン</t>
    </rPh>
    <rPh sb="11" eb="12">
      <t>ヒ</t>
    </rPh>
    <phoneticPr fontId="1"/>
  </si>
  <si>
    <t>エネルギー</t>
    <phoneticPr fontId="1"/>
  </si>
  <si>
    <t>テーマ献立の有無</t>
    <rPh sb="3" eb="5">
      <t>コンダテ</t>
    </rPh>
    <rPh sb="6" eb="8">
      <t>ウム</t>
    </rPh>
    <phoneticPr fontId="1"/>
  </si>
  <si>
    <t>地産地消の有/無</t>
    <rPh sb="0" eb="4">
      <t>チサンチショウ</t>
    </rPh>
    <rPh sb="5" eb="6">
      <t>アリ</t>
    </rPh>
    <rPh sb="7" eb="8">
      <t>ナシ</t>
    </rPh>
    <phoneticPr fontId="1"/>
  </si>
  <si>
    <t>食品ロス削減の有/無</t>
    <rPh sb="0" eb="2">
      <t>ショクヒン</t>
    </rPh>
    <rPh sb="4" eb="6">
      <t>サクゲン</t>
    </rPh>
    <phoneticPr fontId="1"/>
  </si>
  <si>
    <t>食文化（行事食・郷土食等）</t>
    <rPh sb="0" eb="3">
      <t>ショクブンカ</t>
    </rPh>
    <rPh sb="4" eb="6">
      <t>ギョウジ</t>
    </rPh>
    <rPh sb="6" eb="7">
      <t>ショク</t>
    </rPh>
    <rPh sb="8" eb="10">
      <t>キョウド</t>
    </rPh>
    <rPh sb="10" eb="11">
      <t>ショク</t>
    </rPh>
    <rPh sb="11" eb="12">
      <t>トウ</t>
    </rPh>
    <phoneticPr fontId="1"/>
  </si>
  <si>
    <t>災害時対応マニュアルの有無</t>
    <rPh sb="0" eb="2">
      <t>サイガイ</t>
    </rPh>
    <rPh sb="2" eb="3">
      <t>ジ</t>
    </rPh>
    <rPh sb="3" eb="5">
      <t>タイオウ</t>
    </rPh>
    <rPh sb="11" eb="13">
      <t>ウム</t>
    </rPh>
    <phoneticPr fontId="1"/>
  </si>
  <si>
    <t>災害時連絡指示体制</t>
    <rPh sb="0" eb="2">
      <t>サイガイ</t>
    </rPh>
    <rPh sb="2" eb="3">
      <t>ジ</t>
    </rPh>
    <rPh sb="3" eb="5">
      <t>レンラク</t>
    </rPh>
    <rPh sb="5" eb="7">
      <t>シジ</t>
    </rPh>
    <rPh sb="7" eb="9">
      <t>タイセイ</t>
    </rPh>
    <phoneticPr fontId="1"/>
  </si>
  <si>
    <t>炊き出し訓練等</t>
    <rPh sb="0" eb="1">
      <t>タ</t>
    </rPh>
    <rPh sb="2" eb="3">
      <t>ダ</t>
    </rPh>
    <rPh sb="4" eb="6">
      <t>クンレン</t>
    </rPh>
    <rPh sb="6" eb="7">
      <t>トウ</t>
    </rPh>
    <phoneticPr fontId="1"/>
  </si>
  <si>
    <t>食中毒発生時の食事提供対応マニュアル</t>
    <rPh sb="0" eb="3">
      <t>ショクチュウドク</t>
    </rPh>
    <rPh sb="3" eb="5">
      <t>ハッセイ</t>
    </rPh>
    <rPh sb="5" eb="6">
      <t>ジ</t>
    </rPh>
    <rPh sb="7" eb="9">
      <t>ショクジ</t>
    </rPh>
    <rPh sb="9" eb="11">
      <t>テイキョウ</t>
    </rPh>
    <rPh sb="11" eb="13">
      <t>タイオウ</t>
    </rPh>
    <phoneticPr fontId="1"/>
  </si>
  <si>
    <t>自施設の栄養管理に関する課題</t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phoneticPr fontId="1"/>
  </si>
  <si>
    <t xml:space="preserve"> 藤沢市保健所長</t>
    <rPh sb="1" eb="4">
      <t>フジサワシ</t>
    </rPh>
    <rPh sb="4" eb="7">
      <t>ホケンジョ</t>
    </rPh>
    <rPh sb="7" eb="8">
      <t>チョウ</t>
    </rPh>
    <phoneticPr fontId="12"/>
  </si>
  <si>
    <t>記 入 日</t>
    <rPh sb="0" eb="1">
      <t>キ</t>
    </rPh>
    <rPh sb="2" eb="3">
      <t>イ</t>
    </rPh>
    <rPh sb="4" eb="5">
      <t>ヒ</t>
    </rPh>
    <phoneticPr fontId="12"/>
  </si>
  <si>
    <t>（FAX)</t>
  </si>
  <si>
    <t>設　置　者</t>
    <rPh sb="0" eb="1">
      <t>セツ</t>
    </rPh>
    <rPh sb="2" eb="3">
      <t>チ</t>
    </rPh>
    <rPh sb="4" eb="5">
      <t>モノ</t>
    </rPh>
    <phoneticPr fontId="12"/>
  </si>
  <si>
    <t>設置者名</t>
    <rPh sb="0" eb="3">
      <t>セッチシャ</t>
    </rPh>
    <rPh sb="3" eb="4">
      <t>メイ</t>
    </rPh>
    <phoneticPr fontId="12"/>
  </si>
  <si>
    <t>所 在 地</t>
    <rPh sb="0" eb="1">
      <t>ショ</t>
    </rPh>
    <rPh sb="2" eb="3">
      <t>ザイ</t>
    </rPh>
    <rPh sb="4" eb="5">
      <t>チ</t>
    </rPh>
    <phoneticPr fontId="12"/>
  </si>
  <si>
    <t>（職名）</t>
    <rPh sb="1" eb="3">
      <t>ショクメイ</t>
    </rPh>
    <phoneticPr fontId="12"/>
  </si>
  <si>
    <t>（氏名)</t>
    <rPh sb="1" eb="3">
      <t>シメイ</t>
    </rPh>
    <phoneticPr fontId="12"/>
  </si>
  <si>
    <t xml:space="preserve"> 施設種別</t>
    <rPh sb="1" eb="3">
      <t>シセツ</t>
    </rPh>
    <rPh sb="3" eb="5">
      <t>シュベツ</t>
    </rPh>
    <phoneticPr fontId="1"/>
  </si>
  <si>
    <t>）回</t>
  </si>
  <si>
    <t xml:space="preserve"> 管理栄養士又は栄養士の氏名</t>
    <rPh sb="8" eb="10">
      <t>エイヨウ</t>
    </rPh>
    <rPh sb="10" eb="11">
      <t>シ</t>
    </rPh>
    <rPh sb="12" eb="14">
      <t>シメイ</t>
    </rPh>
    <phoneticPr fontId="1"/>
  </si>
  <si>
    <t xml:space="preserve"> 免許の種類</t>
    <rPh sb="1" eb="3">
      <t>メンキョ</t>
    </rPh>
    <rPh sb="4" eb="6">
      <t>シュルイ</t>
    </rPh>
    <phoneticPr fontId="1"/>
  </si>
  <si>
    <t>人</t>
  </si>
  <si>
    <t>給与栄養目標量の設定（確認）月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4" eb="15">
      <t>ツキ</t>
    </rPh>
    <phoneticPr fontId="12"/>
  </si>
  <si>
    <t>提供栄養量</t>
    <rPh sb="0" eb="2">
      <t>テイキョウ</t>
    </rPh>
    <rPh sb="2" eb="4">
      <t>エイヨウ</t>
    </rPh>
    <rPh sb="4" eb="5">
      <t>リョウ</t>
    </rPh>
    <phoneticPr fontId="12"/>
  </si>
  <si>
    <t xml:space="preserve"> 炭水化物ｴﾈﾙｷﾞｰ比(％)</t>
    <rPh sb="1" eb="5">
      <t>タンスイカブツ</t>
    </rPh>
    <phoneticPr fontId="1"/>
  </si>
  <si>
    <t xml:space="preserve"> ＊飽和脂肪酸エネルギー比（％）</t>
    <rPh sb="2" eb="4">
      <t>ホウワ</t>
    </rPh>
    <rPh sb="4" eb="7">
      <t>シボウサン</t>
    </rPh>
    <rPh sb="12" eb="13">
      <t>ヒ</t>
    </rPh>
    <phoneticPr fontId="12"/>
  </si>
  <si>
    <t xml:space="preserve"> 推定摂取率</t>
    <rPh sb="1" eb="3">
      <t>スイテイ</t>
    </rPh>
    <rPh sb="3" eb="5">
      <t>セッシュ</t>
    </rPh>
    <rPh sb="5" eb="6">
      <t>リツ</t>
    </rPh>
    <phoneticPr fontId="12"/>
  </si>
  <si>
    <t>％</t>
  </si>
  <si>
    <t xml:space="preserve"> 作業指示書</t>
    <rPh sb="1" eb="3">
      <t>サギョウ</t>
    </rPh>
    <rPh sb="3" eb="6">
      <t>シジショ</t>
    </rPh>
    <phoneticPr fontId="12"/>
  </si>
  <si>
    <t xml:space="preserve"> 給食日誌</t>
    <rPh sb="1" eb="3">
      <t>キュウショク</t>
    </rPh>
    <rPh sb="3" eb="5">
      <t>ニッシ</t>
    </rPh>
    <phoneticPr fontId="12"/>
  </si>
  <si>
    <t>回</t>
    <rPh sb="0" eb="1">
      <t>カイ</t>
    </rPh>
    <phoneticPr fontId="12"/>
  </si>
  <si>
    <t>人</t>
    <rPh sb="0" eb="1">
      <t>ニン</t>
    </rPh>
    <phoneticPr fontId="12"/>
  </si>
  <si>
    <t xml:space="preserve"> 非常時の
 危機管理</t>
    <rPh sb="3" eb="4">
      <t>ジ</t>
    </rPh>
    <rPh sb="7" eb="9">
      <t>キキ</t>
    </rPh>
    <rPh sb="9" eb="11">
      <t>カンリ</t>
    </rPh>
    <phoneticPr fontId="12"/>
  </si>
  <si>
    <t>）人分を（</t>
  </si>
  <si>
    <t xml:space="preserve"> 自施設の栄養管理に
 関する課題</t>
    <rPh sb="1" eb="2">
      <t>ジ</t>
    </rPh>
    <rPh sb="2" eb="4">
      <t>シセツ</t>
    </rPh>
    <rPh sb="5" eb="7">
      <t>エイヨウ</t>
    </rPh>
    <rPh sb="7" eb="9">
      <t>カンリ</t>
    </rPh>
    <rPh sb="12" eb="13">
      <t>カン</t>
    </rPh>
    <rPh sb="15" eb="17">
      <t>カダイ</t>
    </rPh>
    <phoneticPr fontId="12"/>
  </si>
  <si>
    <t>電話番号</t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</si>
  <si>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</si>
  <si>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3歳未満児(食数)</t>
    <rPh sb="1" eb="4">
      <t>サイミマン</t>
    </rPh>
    <rPh sb="4" eb="5">
      <t>ジ</t>
    </rPh>
    <rPh sb="6" eb="7">
      <t>ショク</t>
    </rPh>
    <rPh sb="7" eb="8">
      <t>スウ</t>
    </rPh>
    <phoneticPr fontId="1"/>
  </si>
  <si>
    <t>3歳以上児(食数)</t>
    <rPh sb="1" eb="4">
      <t>サイイジョウ</t>
    </rPh>
    <rPh sb="4" eb="5">
      <t>ジ</t>
    </rPh>
    <rPh sb="6" eb="7">
      <t>ショク</t>
    </rPh>
    <rPh sb="7" eb="8">
      <t>スウ</t>
    </rPh>
    <phoneticPr fontId="1"/>
  </si>
  <si>
    <t>その他(食数)</t>
    <rPh sb="2" eb="3">
      <t>タ</t>
    </rPh>
    <rPh sb="4" eb="5">
      <t>ショク</t>
    </rPh>
    <rPh sb="5" eb="6">
      <t>スウ</t>
    </rPh>
    <phoneticPr fontId="1"/>
  </si>
  <si>
    <t>その他(内容)</t>
    <rPh sb="2" eb="3">
      <t>タ</t>
    </rPh>
    <rPh sb="4" eb="6">
      <t>ナイヨウ</t>
    </rPh>
    <phoneticPr fontId="1"/>
  </si>
  <si>
    <t>対象年齢①（　　　　　　）</t>
    <rPh sb="0" eb="2">
      <t>タイショウ</t>
    </rPh>
    <rPh sb="2" eb="4">
      <t>ネンレイ</t>
    </rPh>
    <phoneticPr fontId="1"/>
  </si>
  <si>
    <t>対象年齢②（　　　　　　）</t>
    <rPh sb="0" eb="2">
      <t>タイショウ</t>
    </rPh>
    <rPh sb="2" eb="4">
      <t>ネンレイ</t>
    </rPh>
    <phoneticPr fontId="1"/>
  </si>
  <si>
    <t>特定給食施設栄養管理報告書(保育所・児童福祉施設・幼稚園用)</t>
    <rPh sb="0" eb="2">
      <t>トクテイ</t>
    </rPh>
    <rPh sb="2" eb="4">
      <t>キュウショク</t>
    </rPh>
    <rPh sb="4" eb="6">
      <t>シセツ</t>
    </rPh>
    <rPh sb="6" eb="8">
      <t>エイヨウ</t>
    </rPh>
    <rPh sb="8" eb="10">
      <t>カンリ</t>
    </rPh>
    <rPh sb="10" eb="13">
      <t>ホウコクショ</t>
    </rPh>
    <rPh sb="14" eb="16">
      <t>ホイク</t>
    </rPh>
    <rPh sb="16" eb="17">
      <t>ジョ</t>
    </rPh>
    <rPh sb="18" eb="20">
      <t>ジドウ</t>
    </rPh>
    <rPh sb="20" eb="22">
      <t>フクシ</t>
    </rPh>
    <rPh sb="22" eb="24">
      <t>シセツ</t>
    </rPh>
    <rPh sb="25" eb="28">
      <t>ヨウチエン</t>
    </rPh>
    <rPh sb="28" eb="29">
      <t>ヨウ</t>
    </rPh>
    <rPh sb="29" eb="30">
      <t>セヨウ</t>
    </rPh>
    <phoneticPr fontId="1"/>
  </si>
  <si>
    <t>（FAX）</t>
    <phoneticPr fontId="12"/>
  </si>
  <si>
    <t>藤沢市特定給食施設等の栄養の改善に関する規則第６条の規定により、次のとおり栄養管理状況を報告します。</t>
    <rPh sb="0" eb="3">
      <t>フジサワシ</t>
    </rPh>
    <rPh sb="3" eb="5">
      <t>トクテイ</t>
    </rPh>
    <rPh sb="5" eb="7">
      <t>キュウショク</t>
    </rPh>
    <rPh sb="7" eb="9">
      <t>シセツ</t>
    </rPh>
    <rPh sb="9" eb="10">
      <t>ナド</t>
    </rPh>
    <rPh sb="11" eb="13">
      <t>エイヨウ</t>
    </rPh>
    <rPh sb="14" eb="16">
      <t>カイゼン</t>
    </rPh>
    <rPh sb="17" eb="18">
      <t>カン</t>
    </rPh>
    <rPh sb="20" eb="22">
      <t>キソク</t>
    </rPh>
    <rPh sb="22" eb="23">
      <t>ダイ</t>
    </rPh>
    <rPh sb="24" eb="25">
      <t>ジョウ</t>
    </rPh>
    <rPh sb="26" eb="28">
      <t>キテイ</t>
    </rPh>
    <rPh sb="32" eb="33">
      <t>ツギ</t>
    </rPh>
    <rPh sb="37" eb="39">
      <t>エイヨウ</t>
    </rPh>
    <rPh sb="39" eb="41">
      <t>カンリ</t>
    </rPh>
    <rPh sb="41" eb="43">
      <t>ジョウキョウ</t>
    </rPh>
    <rPh sb="44" eb="46">
      <t>ホウコク</t>
    </rPh>
    <phoneticPr fontId="1"/>
  </si>
  <si>
    <t>健康増進法第21条第1項による指定</t>
    <phoneticPr fontId="12"/>
  </si>
  <si>
    <t xml:space="preserve"> 栄養管理部門の理念・方針・</t>
    <rPh sb="1" eb="3">
      <t>エイヨウ</t>
    </rPh>
    <rPh sb="3" eb="5">
      <t>カンリ</t>
    </rPh>
    <rPh sb="5" eb="7">
      <t>ブモン</t>
    </rPh>
    <rPh sb="8" eb="10">
      <t>リネン</t>
    </rPh>
    <rPh sb="11" eb="13">
      <t>ホウシン</t>
    </rPh>
    <phoneticPr fontId="1"/>
  </si>
  <si>
    <t xml:space="preserve"> 目標</t>
    <rPh sb="1" eb="3">
      <t>モクヒョウ</t>
    </rPh>
    <phoneticPr fontId="1"/>
  </si>
  <si>
    <t>）</t>
  </si>
  <si>
    <t xml:space="preserve">  組　　織
  (栄養管理・給食部門
  の位置付け)</t>
    <phoneticPr fontId="12"/>
  </si>
  <si>
    <t>部　門</t>
    <phoneticPr fontId="12"/>
  </si>
  <si>
    <t>(氏名)</t>
  </si>
  <si>
    <t>(電話)</t>
    <rPh sb="1" eb="3">
      <t>デンワ</t>
    </rPh>
    <phoneticPr fontId="1"/>
  </si>
  <si>
    <t>【構　　成】</t>
    <phoneticPr fontId="1"/>
  </si>
  <si>
    <t>管理栄養士・栄養士</t>
    <rPh sb="0" eb="2">
      <t>カンリ</t>
    </rPh>
    <rPh sb="2" eb="4">
      <t>エイヨウ</t>
    </rPh>
    <rPh sb="4" eb="5">
      <t>シ</t>
    </rPh>
    <rPh sb="6" eb="9">
      <t>エイヨウシ</t>
    </rPh>
    <phoneticPr fontId="1"/>
  </si>
  <si>
    <t>調理師・調理員</t>
    <rPh sb="0" eb="3">
      <t>チョウリシ</t>
    </rPh>
    <rPh sb="4" eb="7">
      <t>チョウリイン</t>
    </rPh>
    <phoneticPr fontId="12"/>
  </si>
  <si>
    <t>）</t>
    <phoneticPr fontId="12"/>
  </si>
  <si>
    <t>【目 　 的】</t>
    <phoneticPr fontId="1"/>
  </si>
  <si>
    <t xml:space="preserve"> 運営方式</t>
    <phoneticPr fontId="1"/>
  </si>
  <si>
    <t>委 託 先</t>
    <phoneticPr fontId="12"/>
  </si>
  <si>
    <t>名　　　　　称</t>
    <phoneticPr fontId="1"/>
  </si>
  <si>
    <t>所 　 在  　地</t>
    <phoneticPr fontId="1"/>
  </si>
  <si>
    <t>代 表 者 氏 名</t>
    <phoneticPr fontId="12"/>
  </si>
  <si>
    <t>施設担当責任者氏名</t>
    <phoneticPr fontId="1"/>
  </si>
  <si>
    <t>電          話</t>
    <phoneticPr fontId="1"/>
  </si>
  <si>
    <t>【委託内容】</t>
    <phoneticPr fontId="1"/>
  </si>
  <si>
    <t xml:space="preserve"> 従事者（管理栄養士がいる施設にあつては管理
 栄養士、栄養士のみがいる施設にあつては栄養
 士１名の氏名を記入してください。)</t>
    <phoneticPr fontId="1"/>
  </si>
  <si>
    <t xml:space="preserve"> 勤務形態</t>
    <phoneticPr fontId="12"/>
  </si>
  <si>
    <r>
      <t>　食　数
　</t>
    </r>
    <r>
      <rPr>
        <sz val="9"/>
        <color theme="1"/>
        <rFont val="ＭＳ Ｐ明朝"/>
        <family val="1"/>
        <charset val="128"/>
      </rPr>
      <t>(1日当たり平均食数)</t>
    </r>
    <rPh sb="1" eb="2">
      <t>ショク</t>
    </rPh>
    <rPh sb="3" eb="4">
      <t>スウ</t>
    </rPh>
    <rPh sb="8" eb="9">
      <t>ニチ</t>
    </rPh>
    <rPh sb="9" eb="10">
      <t>ア</t>
    </rPh>
    <rPh sb="12" eb="14">
      <t>ヘイキン</t>
    </rPh>
    <rPh sb="14" eb="15">
      <t>ショク</t>
    </rPh>
    <rPh sb="15" eb="16">
      <t>スウ</t>
    </rPh>
    <phoneticPr fontId="1"/>
  </si>
  <si>
    <t>)</t>
    <phoneticPr fontId="1"/>
  </si>
  <si>
    <t>疾病状況等の把握</t>
    <rPh sb="0" eb="2">
      <t>シッペイ</t>
    </rPh>
    <rPh sb="2" eb="4">
      <t>ジョウキョウ</t>
    </rPh>
    <rPh sb="4" eb="5">
      <t>トウ</t>
    </rPh>
    <rPh sb="6" eb="8">
      <t>ハアクシッペイジョウキョウトウ</t>
    </rPh>
    <phoneticPr fontId="1"/>
  </si>
  <si>
    <t xml:space="preserve">  食物アレルギー</t>
    <rPh sb="2" eb="4">
      <t>ショクモツ</t>
    </rPh>
    <phoneticPr fontId="1"/>
  </si>
  <si>
    <t xml:space="preserve">  貧　　　　　血</t>
    <rPh sb="2" eb="3">
      <t>ヒン</t>
    </rPh>
    <rPh sb="8" eb="9">
      <t>チ</t>
    </rPh>
    <phoneticPr fontId="1"/>
  </si>
  <si>
    <t xml:space="preserve">  その他(</t>
    <rPh sb="4" eb="5">
      <t>タ</t>
    </rPh>
    <phoneticPr fontId="1"/>
  </si>
  <si>
    <t>)</t>
    <phoneticPr fontId="1"/>
  </si>
  <si>
    <t xml:space="preserve"> 摂取量の調査</t>
    <phoneticPr fontId="12"/>
  </si>
  <si>
    <t xml:space="preserve"> 
 給食形態等</t>
    <rPh sb="3" eb="5">
      <t>キュウショク</t>
    </rPh>
    <rPh sb="5" eb="7">
      <t>ケイタイ</t>
    </rPh>
    <rPh sb="7" eb="8">
      <t>トウ</t>
    </rPh>
    <phoneticPr fontId="1"/>
  </si>
  <si>
    <t xml:space="preserve"> 離乳食（</t>
  </si>
  <si>
    <t>）食　３歳未満児（</t>
    <phoneticPr fontId="12"/>
  </si>
  <si>
    <t>）食　３歳以上児（</t>
    <phoneticPr fontId="12"/>
  </si>
  <si>
    <t>）食</t>
  </si>
  <si>
    <t xml:space="preserve"> その他（</t>
    <phoneticPr fontId="12"/>
  </si>
  <si>
    <t>）（</t>
  </si>
  <si>
    <t>平均提供食品量・平均栄養量</t>
    <phoneticPr fontId="12"/>
  </si>
  <si>
    <t>量(g)</t>
    <phoneticPr fontId="12"/>
  </si>
  <si>
    <t>対象年齢（</t>
    <rPh sb="0" eb="2">
      <t>タイショウ</t>
    </rPh>
    <rPh sb="2" eb="4">
      <t>ネンレイ</t>
    </rPh>
    <phoneticPr fontId="12"/>
  </si>
  <si>
    <t>）</t>
    <phoneticPr fontId="12"/>
  </si>
  <si>
    <r>
      <t xml:space="preserve">穀類
</t>
    </r>
    <r>
      <rPr>
        <sz val="4"/>
        <color theme="1"/>
        <rFont val="ＭＳ 明朝"/>
        <family val="1"/>
        <charset val="128"/>
      </rPr>
      <t>(1食平均分)</t>
    </r>
    <rPh sb="5" eb="6">
      <t>ショク</t>
    </rPh>
    <rPh sb="6" eb="8">
      <t>ヘイキン</t>
    </rPh>
    <rPh sb="8" eb="9">
      <t>ブン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</si>
  <si>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2"/>
  </si>
  <si>
    <t xml:space="preserve"> エネルギー(kcal)</t>
    <phoneticPr fontId="12"/>
  </si>
  <si>
    <t xml:space="preserve"> たんぱく質(g)</t>
    <phoneticPr fontId="12"/>
  </si>
  <si>
    <t xml:space="preserve"> いも及びでんぷん類</t>
    <phoneticPr fontId="1"/>
  </si>
  <si>
    <t xml:space="preserve"> 脂質(g)</t>
    <phoneticPr fontId="12"/>
  </si>
  <si>
    <t xml:space="preserve"> 砂糖及び甘味類</t>
    <phoneticPr fontId="1"/>
  </si>
  <si>
    <t xml:space="preserve"> カルシウム(mg)</t>
    <phoneticPr fontId="12"/>
  </si>
  <si>
    <t xml:space="preserve"> 豆　　　　 類</t>
    <phoneticPr fontId="1"/>
  </si>
  <si>
    <t xml:space="preserve"> 鉄(mg)</t>
    <phoneticPr fontId="12"/>
  </si>
  <si>
    <t xml:space="preserve"> ビタミンＡ(ﾚﾁﾉｰﾙ当量)(μg)</t>
    <phoneticPr fontId="12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</si>
  <si>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>(mg)</t>
    </r>
    <phoneticPr fontId="1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</si>
  <si>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(mg)</t>
    </r>
    <phoneticPr fontId="1"/>
  </si>
  <si>
    <t xml:space="preserve"> ビタミンＣ(mg)</t>
    <phoneticPr fontId="12"/>
  </si>
  <si>
    <t xml:space="preserve"> 食物繊維(ｇ)</t>
    <phoneticPr fontId="12"/>
  </si>
  <si>
    <t xml:space="preserve"> 塩分(食塩相当量)(ｇ)</t>
    <phoneticPr fontId="12"/>
  </si>
  <si>
    <t xml:space="preserve"> たんぱく質ｴﾈﾙｷﾞｰ比(％)</t>
    <phoneticPr fontId="12"/>
  </si>
  <si>
    <t>乳　　　　　類</t>
    <phoneticPr fontId="1"/>
  </si>
  <si>
    <t xml:space="preserve"> 脂質ｴﾈﾙｷﾞｰ比(％)</t>
    <phoneticPr fontId="12"/>
  </si>
  <si>
    <t xml:space="preserve"> 食材料費</t>
    <phoneticPr fontId="12"/>
  </si>
  <si>
    <t>）円</t>
  </si>
  <si>
    <t>人</t>
    <phoneticPr fontId="12"/>
  </si>
  <si>
    <t>〒</t>
    <phoneticPr fontId="1"/>
  </si>
  <si>
    <t>（電話）</t>
    <phoneticPr fontId="12"/>
  </si>
  <si>
    <t>【実施回数】</t>
    <phoneticPr fontId="1"/>
  </si>
  <si>
    <t>(</t>
    <phoneticPr fontId="1"/>
  </si>
  <si>
    <t xml:space="preserve"> 栄養管理等について
 検討する会議</t>
    <rPh sb="16" eb="18">
      <t>カイギ</t>
    </rPh>
    <phoneticPr fontId="1"/>
  </si>
  <si>
    <t xml:space="preserve"> 栄養成分表示</t>
    <phoneticPr fontId="12"/>
  </si>
  <si>
    <t>エネルギー</t>
    <phoneticPr fontId="1"/>
  </si>
  <si>
    <t>)</t>
    <phoneticPr fontId="1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</si>
  <si>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1"/>
  </si>
  <si>
    <t>地産地消</t>
    <rPh sb="0" eb="4">
      <t>チサンチショウ</t>
    </rPh>
    <phoneticPr fontId="1"/>
  </si>
  <si>
    <t>食品ロス削減</t>
    <rPh sb="0" eb="2">
      <t>ショクヒン</t>
    </rPh>
    <rPh sb="4" eb="6">
      <t>サクゲン</t>
    </rPh>
    <phoneticPr fontId="1"/>
  </si>
  <si>
    <t>)</t>
    <phoneticPr fontId="1"/>
  </si>
  <si>
    <t>【災害時対応マニュアル】</t>
    <phoneticPr fontId="12"/>
  </si>
  <si>
    <t>無</t>
    <rPh sb="0" eb="1">
      <t>ナ</t>
    </rPh>
    <phoneticPr fontId="1"/>
  </si>
  <si>
    <t>【炊き出し訓練等】</t>
    <rPh sb="1" eb="2">
      <t>タ</t>
    </rPh>
    <rPh sb="3" eb="4">
      <t>ダ</t>
    </rPh>
    <rPh sb="5" eb="7">
      <t>クンレン</t>
    </rPh>
    <rPh sb="7" eb="8">
      <t>トウ</t>
    </rPh>
    <phoneticPr fontId="1"/>
  </si>
  <si>
    <t xml:space="preserve"> 報告担当者</t>
    <phoneticPr fontId="12"/>
  </si>
  <si>
    <t>所在地（施設の所在地と異なる場合に記入してください。)</t>
    <phoneticPr fontId="1"/>
  </si>
  <si>
    <t>保育所</t>
    <rPh sb="0" eb="2">
      <t>ホイク</t>
    </rPh>
    <rPh sb="2" eb="3">
      <t>ショ</t>
    </rPh>
    <phoneticPr fontId="1"/>
  </si>
  <si>
    <t>児童福祉施設</t>
    <rPh sb="0" eb="2">
      <t>ジドウ</t>
    </rPh>
    <rPh sb="2" eb="4">
      <t>フクシ</t>
    </rPh>
    <rPh sb="4" eb="6">
      <t>シセツ</t>
    </rPh>
    <phoneticPr fontId="1"/>
  </si>
  <si>
    <t>幼稚園</t>
    <rPh sb="0" eb="3">
      <t>ヨウチエン</t>
    </rPh>
    <phoneticPr fontId="1"/>
  </si>
  <si>
    <t>その他（</t>
    <rPh sb="2" eb="3">
      <t>タ</t>
    </rPh>
    <phoneticPr fontId="1"/>
  </si>
  <si>
    <t>栄養部</t>
    <rPh sb="0" eb="2">
      <t>エイヨウ</t>
    </rPh>
    <rPh sb="2" eb="3">
      <t>ブ</t>
    </rPh>
    <phoneticPr fontId="1"/>
  </si>
  <si>
    <t>事務部</t>
    <rPh sb="0" eb="2">
      <t>ジム</t>
    </rPh>
    <rPh sb="2" eb="3">
      <t>ブ</t>
    </rPh>
    <phoneticPr fontId="1"/>
  </si>
  <si>
    <t>.</t>
    <phoneticPr fontId="1"/>
  </si>
  <si>
    <t>）</t>
    <phoneticPr fontId="1"/>
  </si>
  <si>
    <t xml:space="preserve"> 
 1 有　2 無
 (　年　月現在）</t>
    <phoneticPr fontId="12"/>
  </si>
  <si>
    <t>　の把握</t>
    <phoneticPr fontId="1"/>
  </si>
  <si>
    <t>　対象者(利用者)</t>
    <phoneticPr fontId="1"/>
  </si>
  <si>
    <t>(</t>
    <phoneticPr fontId="1"/>
  </si>
  <si>
    <t>年齢区分①・男</t>
    <rPh sb="0" eb="2">
      <t>ネンレイ</t>
    </rPh>
    <rPh sb="2" eb="4">
      <t>クブン</t>
    </rPh>
    <rPh sb="6" eb="7">
      <t>オトコ</t>
    </rPh>
    <phoneticPr fontId="1"/>
  </si>
  <si>
    <t>年齢区分②・男</t>
    <rPh sb="0" eb="2">
      <t>ネンレイ</t>
    </rPh>
    <rPh sb="2" eb="4">
      <t>クブン</t>
    </rPh>
    <rPh sb="6" eb="7">
      <t>オトコ</t>
    </rPh>
    <phoneticPr fontId="1"/>
  </si>
  <si>
    <t>　　　　　　女</t>
    <rPh sb="6" eb="7">
      <t>オンナ</t>
    </rPh>
    <phoneticPr fontId="1"/>
  </si>
  <si>
    <t>　　　　　  肥満</t>
    <rPh sb="7" eb="9">
      <t>ヒマン</t>
    </rPh>
    <phoneticPr fontId="1"/>
  </si>
  <si>
    <t>　　　　　  やせ</t>
    <phoneticPr fontId="1"/>
  </si>
  <si>
    <t>　　　　    肥満</t>
    <rPh sb="8" eb="10">
      <t>ヒマン</t>
    </rPh>
    <phoneticPr fontId="1"/>
  </si>
  <si>
    <t>　　　　    やせ</t>
    <phoneticPr fontId="1"/>
  </si>
  <si>
    <t>年齢区分③・男</t>
    <rPh sb="0" eb="2">
      <t>ネンレイ</t>
    </rPh>
    <rPh sb="2" eb="4">
      <t>クブン</t>
    </rPh>
    <rPh sb="6" eb="7">
      <t>オトコ</t>
    </rPh>
    <phoneticPr fontId="1"/>
  </si>
  <si>
    <t>年齢区分④・男</t>
    <rPh sb="0" eb="2">
      <t>ネンレイ</t>
    </rPh>
    <rPh sb="2" eb="4">
      <t>クブン</t>
    </rPh>
    <rPh sb="6" eb="7">
      <t>オトコ</t>
    </rPh>
    <phoneticPr fontId="1"/>
  </si>
  <si>
    <t>　　　　    やせ</t>
    <phoneticPr fontId="1"/>
  </si>
  <si>
    <t>　　　　  　女</t>
    <rPh sb="7" eb="8">
      <t>オンナ</t>
    </rPh>
    <phoneticPr fontId="1"/>
  </si>
  <si>
    <t>　　　　  　肥満</t>
    <rPh sb="7" eb="9">
      <t>ヒマン</t>
    </rPh>
    <phoneticPr fontId="1"/>
  </si>
  <si>
    <t>人数合計・  男</t>
    <rPh sb="0" eb="2">
      <t>ニンズウ</t>
    </rPh>
    <rPh sb="2" eb="4">
      <t>ゴウケイ</t>
    </rPh>
    <rPh sb="7" eb="8">
      <t>オトコ</t>
    </rPh>
    <phoneticPr fontId="1"/>
  </si>
  <si>
    <t>　　　　  　やせ</t>
    <phoneticPr fontId="1"/>
  </si>
  <si>
    <t>【実施回数】</t>
    <phoneticPr fontId="1"/>
  </si>
  <si>
    <t>（</t>
    <phoneticPr fontId="1"/>
  </si>
  <si>
    <t>【方　　法】</t>
    <phoneticPr fontId="1"/>
  </si>
  <si>
    <t>)</t>
    <phoneticPr fontId="1"/>
  </si>
  <si>
    <t>その他栄養素(内容(単位))</t>
    <rPh sb="2" eb="3">
      <t>タ</t>
    </rPh>
    <rPh sb="3" eb="6">
      <t>エイヨウソ</t>
    </rPh>
    <rPh sb="7" eb="9">
      <t>ナイヨウ</t>
    </rPh>
    <rPh sb="10" eb="12">
      <t>タンイ</t>
    </rPh>
    <phoneticPr fontId="1"/>
  </si>
  <si>
    <t>その他栄養素の量</t>
    <rPh sb="2" eb="3">
      <t>タ</t>
    </rPh>
    <rPh sb="3" eb="6">
      <t>エイヨウソ</t>
    </rPh>
    <rPh sb="7" eb="8">
      <t>リョウ</t>
    </rPh>
    <phoneticPr fontId="1"/>
  </si>
  <si>
    <t xml:space="preserve"> 栄養教育</t>
    <rPh sb="1" eb="3">
      <t>エイヨウ</t>
    </rPh>
    <rPh sb="3" eb="5">
      <t>キョウイク</t>
    </rPh>
    <phoneticPr fontId="1"/>
  </si>
  <si>
    <t>【健康・栄養情報の提供方法】</t>
    <phoneticPr fontId="12"/>
  </si>
  <si>
    <t>献立表掲示・配布</t>
    <rPh sb="0" eb="2">
      <t>コンダテ</t>
    </rPh>
    <rPh sb="2" eb="3">
      <t>ヒョウ</t>
    </rPh>
    <rPh sb="3" eb="5">
      <t>ケイジ</t>
    </rPh>
    <rPh sb="6" eb="8">
      <t>ハイフ</t>
    </rPh>
    <phoneticPr fontId="1"/>
  </si>
  <si>
    <t>その他（</t>
    <phoneticPr fontId="1"/>
  </si>
  <si>
    <t>【災害時連絡指示体制】</t>
    <phoneticPr fontId="1"/>
  </si>
  <si>
    <t>【非常食等の備蓄】</t>
    <phoneticPr fontId="1"/>
  </si>
  <si>
    <t>(</t>
    <phoneticPr fontId="1"/>
  </si>
  <si>
    <t xml:space="preserve">）日分  </t>
    <phoneticPr fontId="1"/>
  </si>
  <si>
    <t>【食中毒発生時の食事提供対応マニュアル】</t>
    <phoneticPr fontId="12"/>
  </si>
  <si>
    <t>部門名</t>
    <phoneticPr fontId="1"/>
  </si>
  <si>
    <t>有(</t>
    <phoneticPr fontId="1"/>
  </si>
  <si>
    <t>）</t>
    <phoneticPr fontId="1"/>
  </si>
  <si>
    <t>無</t>
    <rPh sb="0" eb="1">
      <t>ナシ</t>
    </rPh>
    <phoneticPr fontId="1"/>
  </si>
  <si>
    <t>補食給食</t>
    <phoneticPr fontId="12"/>
  </si>
  <si>
    <t>夕食給食</t>
    <rPh sb="0" eb="2">
      <t>ユウショク</t>
    </rPh>
    <phoneticPr fontId="12"/>
  </si>
  <si>
    <t>食物アレルギー対応</t>
    <rPh sb="0" eb="2">
      <t>ショクモツ</t>
    </rPh>
    <rPh sb="7" eb="9">
      <t>タイオウ</t>
    </rPh>
    <phoneticPr fontId="12"/>
  </si>
  <si>
    <t>食堂又はランチルーム</t>
    <rPh sb="0" eb="2">
      <t>ショクドウ</t>
    </rPh>
    <rPh sb="2" eb="3">
      <t>マタ</t>
    </rPh>
    <phoneticPr fontId="12"/>
  </si>
  <si>
    <t>完全除去</t>
    <phoneticPr fontId="1"/>
  </si>
  <si>
    <t>代替</t>
    <rPh sb="0" eb="2">
      <t>ダイガ</t>
    </rPh>
    <phoneticPr fontId="1"/>
  </si>
  <si>
    <t>　完全除去</t>
    <rPh sb="1" eb="3">
      <t>カンゼン</t>
    </rPh>
    <rPh sb="3" eb="5">
      <t>ジョキョ</t>
    </rPh>
    <phoneticPr fontId="1"/>
  </si>
  <si>
    <t>　代替</t>
    <rPh sb="1" eb="3">
      <t>ダイガ</t>
    </rPh>
    <phoneticPr fontId="1"/>
  </si>
  <si>
    <t>　その他</t>
    <rPh sb="3" eb="4">
      <t>タ</t>
    </rPh>
    <phoneticPr fontId="1"/>
  </si>
  <si>
    <t>副食(主菜・副菜）の量</t>
    <rPh sb="0" eb="2">
      <t>フクショク</t>
    </rPh>
    <rPh sb="3" eb="5">
      <t>シュサイ</t>
    </rPh>
    <rPh sb="6" eb="8">
      <t>フクサイ</t>
    </rPh>
    <rPh sb="10" eb="11">
      <t>リョウ</t>
    </rPh>
    <phoneticPr fontId="1"/>
  </si>
  <si>
    <t xml:space="preserve"> 給食量の調整</t>
    <phoneticPr fontId="12"/>
  </si>
  <si>
    <t>）あたり</t>
    <phoneticPr fontId="1"/>
  </si>
  <si>
    <t>昼食</t>
    <phoneticPr fontId="1"/>
  </si>
  <si>
    <t>）あたり</t>
    <phoneticPr fontId="1"/>
  </si>
  <si>
    <t>おやつ</t>
    <phoneticPr fontId="1"/>
  </si>
  <si>
    <t>朝食の提供の有/無</t>
    <rPh sb="0" eb="2">
      <t>チョウショク</t>
    </rPh>
    <rPh sb="3" eb="5">
      <t>テイキョウ</t>
    </rPh>
    <phoneticPr fontId="1"/>
  </si>
  <si>
    <t>昼食の提供の有/無</t>
    <rPh sb="0" eb="2">
      <t>チュウショク</t>
    </rPh>
    <rPh sb="3" eb="5">
      <t>テイキョウ</t>
    </rPh>
    <phoneticPr fontId="1"/>
  </si>
  <si>
    <t>夕食の提供の有/無</t>
    <rPh sb="0" eb="2">
      <t>ユウショク</t>
    </rPh>
    <rPh sb="3" eb="5">
      <t>テイキョウ</t>
    </rPh>
    <phoneticPr fontId="1"/>
  </si>
  <si>
    <t>おやつの提供の有/無</t>
    <rPh sb="4" eb="6">
      <t>テイキョウ</t>
    </rPh>
    <phoneticPr fontId="1"/>
  </si>
  <si>
    <t>1人(</t>
    <rPh sb="1" eb="2">
      <t>ニン</t>
    </rPh>
    <phoneticPr fontId="1"/>
  </si>
  <si>
    <t>（</t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</si>
  <si>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</si>
  <si>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</si>
  <si>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おやつ</t>
    <phoneticPr fontId="1"/>
  </si>
  <si>
    <t xml:space="preserve"> テーマ献立</t>
    <rPh sb="4" eb="6">
      <t>コンダテ</t>
    </rPh>
    <phoneticPr fontId="12"/>
  </si>
  <si>
    <t>給食だより</t>
    <rPh sb="0" eb="2">
      <t>キュウショク</t>
    </rPh>
    <phoneticPr fontId="1"/>
  </si>
  <si>
    <t>その他</t>
    <rPh sb="2" eb="3">
      <t>タ</t>
    </rPh>
    <phoneticPr fontId="1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</si>
  <si>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1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</si>
  <si>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1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</si>
  <si>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1"/>
  </si>
  <si>
    <t>献立表掲示または配布の有/無</t>
    <rPh sb="0" eb="2">
      <t>コンダテ</t>
    </rPh>
    <rPh sb="2" eb="3">
      <t>ヒョウ</t>
    </rPh>
    <rPh sb="3" eb="5">
      <t>ケイジ</t>
    </rPh>
    <rPh sb="8" eb="10">
      <t>ハイフ</t>
    </rPh>
    <rPh sb="11" eb="12">
      <t>ユウ</t>
    </rPh>
    <rPh sb="13" eb="14">
      <t>ム</t>
    </rPh>
    <phoneticPr fontId="1"/>
  </si>
  <si>
    <t>ポスター又はリーフレットの有/無</t>
    <rPh sb="4" eb="5">
      <t>マタ</t>
    </rPh>
    <rPh sb="13" eb="14">
      <t>アリ</t>
    </rPh>
    <rPh sb="15" eb="16">
      <t>ナシ</t>
    </rPh>
    <phoneticPr fontId="1"/>
  </si>
  <si>
    <t>給食だよりの有/無</t>
    <rPh sb="0" eb="2">
      <t>キュウショク</t>
    </rPh>
    <rPh sb="6" eb="7">
      <t>アリ</t>
    </rPh>
    <rPh sb="8" eb="9">
      <t>ナシ</t>
    </rPh>
    <phoneticPr fontId="1"/>
  </si>
  <si>
    <t>エネルギーの有/無</t>
    <rPh sb="6" eb="7">
      <t>アリ</t>
    </rPh>
    <rPh sb="8" eb="9">
      <t>ナシ</t>
    </rPh>
    <phoneticPr fontId="1"/>
  </si>
  <si>
    <t>自動反映</t>
    <rPh sb="0" eb="2">
      <t>ジドウ</t>
    </rPh>
    <rPh sb="2" eb="4">
      <t>ハンエイ</t>
    </rPh>
    <phoneticPr fontId="1"/>
  </si>
  <si>
    <t>選択</t>
  </si>
  <si>
    <t>自動計算</t>
  </si>
  <si>
    <t>自動計算</t>
    <phoneticPr fontId="1"/>
  </si>
  <si>
    <t>自動計算</t>
    <phoneticPr fontId="1"/>
  </si>
  <si>
    <t>所在地(施設所在地と異なる場合)</t>
    <rPh sb="0" eb="3">
      <t>ショザイチ</t>
    </rPh>
    <rPh sb="4" eb="6">
      <t>シセツ</t>
    </rPh>
    <rPh sb="6" eb="9">
      <t>ショザイチ</t>
    </rPh>
    <rPh sb="10" eb="11">
      <t>コト</t>
    </rPh>
    <rPh sb="13" eb="15">
      <t>バアイ</t>
    </rPh>
    <phoneticPr fontId="1"/>
  </si>
  <si>
    <r>
      <t>記入日</t>
    </r>
    <r>
      <rPr>
        <sz val="8"/>
        <color rgb="FFFF0000"/>
        <rFont val="ＭＳ 明朝"/>
        <family val="1"/>
        <charset val="128"/>
      </rPr>
      <t>（入力例：20　　/　/）</t>
    </r>
    <rPh sb="0" eb="2">
      <t>キニュウ</t>
    </rPh>
    <rPh sb="2" eb="3">
      <t>ビ</t>
    </rPh>
    <phoneticPr fontId="1"/>
  </si>
  <si>
    <r>
      <t xml:space="preserve">構成職種の合計数
</t>
    </r>
    <r>
      <rPr>
        <sz val="8"/>
        <color rgb="FFFF0000"/>
        <rFont val="ＭＳ 明朝"/>
        <family val="1"/>
        <charset val="128"/>
      </rPr>
      <t>(同一職種は複数参加でも１で集計)</t>
    </r>
    <rPh sb="0" eb="2">
      <t>コウセイ</t>
    </rPh>
    <rPh sb="2" eb="4">
      <t>ショクシュ</t>
    </rPh>
    <rPh sb="5" eb="7">
      <t>ゴウケイ</t>
    </rPh>
    <rPh sb="7" eb="8">
      <t>カズ</t>
    </rPh>
    <rPh sb="10" eb="12">
      <t>ドウイツ</t>
    </rPh>
    <rPh sb="12" eb="14">
      <t>ショクシュ</t>
    </rPh>
    <rPh sb="15" eb="17">
      <t>フクスウ</t>
    </rPh>
    <rPh sb="17" eb="19">
      <t>サンカ</t>
    </rPh>
    <rPh sb="23" eb="25">
      <t>シュウケイ</t>
    </rPh>
    <phoneticPr fontId="1"/>
  </si>
  <si>
    <r>
      <t xml:space="preserve">従事者人数(給食部門全員)
</t>
    </r>
    <r>
      <rPr>
        <sz val="8"/>
        <color rgb="FFFF0000"/>
        <rFont val="ＭＳ 明朝"/>
        <family val="1"/>
        <charset val="128"/>
      </rPr>
      <t>（該当者がいない場合は「0」と入力）</t>
    </r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1"/>
  </si>
  <si>
    <r>
      <t>把握時期(年月)</t>
    </r>
    <r>
      <rPr>
        <sz val="8"/>
        <color rgb="FFFF0000"/>
        <rFont val="ＭＳ 明朝"/>
        <family val="1"/>
        <charset val="128"/>
      </rPr>
      <t>（入力例：20　/　）</t>
    </r>
    <rPh sb="0" eb="2">
      <t>ハアク</t>
    </rPh>
    <rPh sb="2" eb="4">
      <t>ジキ</t>
    </rPh>
    <rPh sb="5" eb="7">
      <t>ネンゲツ</t>
    </rPh>
    <phoneticPr fontId="1"/>
  </si>
  <si>
    <r>
      <t>年・月</t>
    </r>
    <r>
      <rPr>
        <sz val="8"/>
        <color rgb="FFFF0000"/>
        <rFont val="ＭＳ 明朝"/>
        <family val="1"/>
        <charset val="128"/>
      </rPr>
      <t>（入力例：20　　/　）</t>
    </r>
    <rPh sb="0" eb="1">
      <t>ネン</t>
    </rPh>
    <rPh sb="2" eb="3">
      <t>ゲツ</t>
    </rPh>
    <phoneticPr fontId="1"/>
  </si>
  <si>
    <r>
      <t>ごはん</t>
    </r>
    <r>
      <rPr>
        <sz val="8"/>
        <color rgb="FFFF0000"/>
        <rFont val="ＭＳ 明朝"/>
        <family val="1"/>
        <charset val="128"/>
      </rPr>
      <t>（※）</t>
    </r>
    <phoneticPr fontId="1"/>
  </si>
  <si>
    <r>
      <t>パン</t>
    </r>
    <r>
      <rPr>
        <sz val="8"/>
        <color rgb="FFFF0000"/>
        <rFont val="ＭＳ 明朝"/>
        <family val="1"/>
        <charset val="128"/>
      </rPr>
      <t>（※）</t>
    </r>
    <phoneticPr fontId="1"/>
  </si>
  <si>
    <r>
      <t>麺</t>
    </r>
    <r>
      <rPr>
        <sz val="8"/>
        <color rgb="FFFF0000"/>
        <rFont val="ＭＳ 明朝"/>
        <family val="1"/>
        <charset val="128"/>
      </rPr>
      <t>（※）</t>
    </r>
    <rPh sb="0" eb="1">
      <t>メン</t>
    </rPh>
    <phoneticPr fontId="1"/>
  </si>
  <si>
    <r>
      <t>推定摂取率①</t>
    </r>
    <r>
      <rPr>
        <sz val="8"/>
        <color rgb="FFFF0000"/>
        <rFont val="ＭＳ 明朝"/>
        <family val="1"/>
        <charset val="128"/>
      </rPr>
      <t>（○○％の数字のみ入力）</t>
    </r>
    <rPh sb="0" eb="2">
      <t>スイテイ</t>
    </rPh>
    <rPh sb="2" eb="4">
      <t>セッシュ</t>
    </rPh>
    <rPh sb="4" eb="5">
      <t>リツ</t>
    </rPh>
    <phoneticPr fontId="1"/>
  </si>
  <si>
    <r>
      <t>推定摂取率②</t>
    </r>
    <r>
      <rPr>
        <sz val="8"/>
        <color rgb="FFFF0000"/>
        <rFont val="ＭＳ 明朝"/>
        <family val="1"/>
        <charset val="128"/>
      </rPr>
      <t>（○○％の数字のみ入力）</t>
    </r>
    <rPh sb="0" eb="2">
      <t>スイテイ</t>
    </rPh>
    <rPh sb="2" eb="4">
      <t>セッシュ</t>
    </rPh>
    <rPh sb="4" eb="5">
      <t>リツ</t>
    </rPh>
    <phoneticPr fontId="1"/>
  </si>
  <si>
    <r>
      <t xml:space="preserve">栄養教育実施の有無
</t>
    </r>
    <r>
      <rPr>
        <sz val="8"/>
        <color rgb="FFFF0000"/>
        <rFont val="ＭＳ 明朝"/>
        <family val="1"/>
        <charset val="128"/>
      </rPr>
      <t>(健康・栄養情報の提供をしている場合も有）</t>
    </r>
    <rPh sb="0" eb="2">
      <t>エイヨウ</t>
    </rPh>
    <rPh sb="2" eb="4">
      <t>キョウイク</t>
    </rPh>
    <rPh sb="4" eb="6">
      <t>ジッシ</t>
    </rPh>
    <rPh sb="11" eb="13">
      <t>ケンコウ</t>
    </rPh>
    <rPh sb="14" eb="16">
      <t>エイヨウ</t>
    </rPh>
    <rPh sb="16" eb="18">
      <t>ジョウホウ</t>
    </rPh>
    <rPh sb="19" eb="21">
      <t>テイキョウ</t>
    </rPh>
    <rPh sb="26" eb="28">
      <t>バアイ</t>
    </rPh>
    <rPh sb="29" eb="30">
      <t>アリ</t>
    </rPh>
    <phoneticPr fontId="1"/>
  </si>
  <si>
    <r>
      <t xml:space="preserve">栄養教育の実施概要
</t>
    </r>
    <r>
      <rPr>
        <sz val="8"/>
        <color rgb="FFFF0000"/>
        <rFont val="ＭＳ 明朝"/>
        <family val="1"/>
        <charset val="128"/>
      </rPr>
      <t>（該当がない場合は「0」、把握をしていない場合は「-」と入力）</t>
    </r>
    <rPh sb="0" eb="2">
      <t>エイヨウ</t>
    </rPh>
    <rPh sb="2" eb="4">
      <t>キョウイク</t>
    </rPh>
    <rPh sb="5" eb="7">
      <t>ジッシ</t>
    </rPh>
    <rPh sb="7" eb="9">
      <t>ガイヨウ</t>
    </rPh>
    <rPh sb="11" eb="13">
      <t>ガイトウ</t>
    </rPh>
    <rPh sb="16" eb="18">
      <t>バアイ</t>
    </rPh>
    <rPh sb="23" eb="25">
      <t>ハアク</t>
    </rPh>
    <rPh sb="31" eb="33">
      <t>バアイ</t>
    </rPh>
    <rPh sb="38" eb="40">
      <t>ニュウリョク</t>
    </rPh>
    <phoneticPr fontId="1"/>
  </si>
  <si>
    <r>
      <t xml:space="preserve">報告担当者
</t>
    </r>
    <r>
      <rPr>
        <sz val="8"/>
        <color rgb="FFFF0000"/>
        <rFont val="ＭＳ 明朝"/>
        <family val="1"/>
        <charset val="128"/>
      </rPr>
      <t>(施設側の担当者名を記入)</t>
    </r>
    <rPh sb="0" eb="2">
      <t>ホウコク</t>
    </rPh>
    <rPh sb="2" eb="5">
      <t>タントウシャ</t>
    </rPh>
    <phoneticPr fontId="1"/>
  </si>
  <si>
    <t>入力項目</t>
    <rPh sb="0" eb="2">
      <t>ニュウリョク</t>
    </rPh>
    <rPh sb="2" eb="4">
      <t>コウモク</t>
    </rPh>
    <phoneticPr fontId="1"/>
  </si>
  <si>
    <t>副食(主菜・副菜)量の調整の有/無</t>
    <rPh sb="0" eb="2">
      <t>フクショク</t>
    </rPh>
    <rPh sb="3" eb="4">
      <t>シュ</t>
    </rPh>
    <rPh sb="4" eb="5">
      <t>ナ</t>
    </rPh>
    <rPh sb="6" eb="8">
      <t>フクサイ</t>
    </rPh>
    <rPh sb="9" eb="10">
      <t>リョウ</t>
    </rPh>
    <rPh sb="11" eb="13">
      <t>チョウセイ</t>
    </rPh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</si>
  <si>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</si>
  <si>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</si>
  <si>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</si>
  <si>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</si>
  <si>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</si>
  <si>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</si>
  <si>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</si>
  <si>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</si>
  <si>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入力</t>
    <phoneticPr fontId="1"/>
  </si>
  <si>
    <t>選択</t>
    <phoneticPr fontId="1"/>
  </si>
  <si>
    <t>選択</t>
    <phoneticPr fontId="1"/>
  </si>
  <si>
    <r>
      <t>その他（内容）</t>
    </r>
    <r>
      <rPr>
        <sz val="8"/>
        <color rgb="FFFF0000"/>
        <rFont val="ＭＳ 明朝"/>
        <family val="1"/>
        <charset val="128"/>
      </rPr>
      <t>(例：補食等の食事を提供している場合は入力、おやつは食数には含めません）</t>
    </r>
    <rPh sb="2" eb="3">
      <t>タ</t>
    </rPh>
    <rPh sb="4" eb="6">
      <t>ナイヨウ</t>
    </rPh>
    <rPh sb="8" eb="9">
      <t>レイ</t>
    </rPh>
    <rPh sb="10" eb="12">
      <t>ホショク</t>
    </rPh>
    <rPh sb="12" eb="13">
      <t>トウ</t>
    </rPh>
    <rPh sb="14" eb="16">
      <t>ショクジ</t>
    </rPh>
    <rPh sb="17" eb="19">
      <t>テイキョウ</t>
    </rPh>
    <rPh sb="23" eb="25">
      <t>バアイ</t>
    </rPh>
    <rPh sb="26" eb="28">
      <t>ニュウリョク</t>
    </rPh>
    <rPh sb="33" eb="35">
      <t>ショクスウ</t>
    </rPh>
    <rPh sb="37" eb="38">
      <t>フク</t>
    </rPh>
    <phoneticPr fontId="1"/>
  </si>
  <si>
    <t>自動計算</t>
    <rPh sb="0" eb="2">
      <t>ジドウ</t>
    </rPh>
    <rPh sb="2" eb="4">
      <t>ケイサン</t>
    </rPh>
    <phoneticPr fontId="1"/>
  </si>
  <si>
    <t>No.</t>
    <phoneticPr fontId="1"/>
  </si>
  <si>
    <t>栄養素名</t>
    <phoneticPr fontId="1"/>
  </si>
  <si>
    <r>
      <t xml:space="preserve">食材料費(単位）
</t>
    </r>
    <r>
      <rPr>
        <sz val="8"/>
        <color rgb="FFFF0000"/>
        <rFont val="ＭＳ 明朝"/>
        <family val="1"/>
        <charset val="128"/>
      </rPr>
      <t>(※１人（1食/2食/3食、おやつの有無)当たり)</t>
    </r>
    <rPh sb="0" eb="1">
      <t>ショク</t>
    </rPh>
    <rPh sb="1" eb="4">
      <t>ザイリョウヒ</t>
    </rPh>
    <rPh sb="5" eb="7">
      <t>タンイ</t>
    </rPh>
    <phoneticPr fontId="1"/>
  </si>
  <si>
    <t>選択</t>
    <phoneticPr fontId="1"/>
  </si>
  <si>
    <t>入力</t>
    <phoneticPr fontId="1"/>
  </si>
  <si>
    <t>入力</t>
    <phoneticPr fontId="1"/>
  </si>
  <si>
    <t>）</t>
    <phoneticPr fontId="1"/>
  </si>
  <si>
    <r>
      <t xml:space="preserve">自施設の栄養管理に関する課題
</t>
    </r>
    <r>
      <rPr>
        <sz val="8"/>
        <color rgb="FFFF0000"/>
        <rFont val="ＭＳ 明朝"/>
        <family val="1"/>
        <charset val="128"/>
      </rPr>
      <t>(120文字以内で入力）</t>
    </r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rPh sb="19" eb="21">
      <t>モジ</t>
    </rPh>
    <rPh sb="21" eb="23">
      <t>イナイ</t>
    </rPh>
    <rPh sb="24" eb="26">
      <t>ニュウリョク</t>
    </rPh>
    <phoneticPr fontId="1"/>
  </si>
  <si>
    <r>
      <t>平均提供食品量
（対象年齢①）</t>
    </r>
    <r>
      <rPr>
        <sz val="8"/>
        <color rgb="FFFF0000"/>
        <rFont val="ＭＳ 明朝"/>
        <family val="1"/>
        <charset val="128"/>
      </rPr>
      <t>（※主食は１食平均分）
(区分が2つある場合は①②に分けて入力)</t>
    </r>
    <rPh sb="0" eb="2">
      <t>ヘイキン</t>
    </rPh>
    <rPh sb="2" eb="4">
      <t>テイキョウ</t>
    </rPh>
    <rPh sb="4" eb="6">
      <t>ショクヒン</t>
    </rPh>
    <rPh sb="6" eb="7">
      <t>リョウ</t>
    </rPh>
    <rPh sb="9" eb="11">
      <t>タイショウ</t>
    </rPh>
    <rPh sb="11" eb="13">
      <t>ネンレイ</t>
    </rPh>
    <rPh sb="41" eb="42">
      <t>ワ</t>
    </rPh>
    <phoneticPr fontId="1"/>
  </si>
  <si>
    <r>
      <t>平均提供食品量
（対象年齢②）</t>
    </r>
    <r>
      <rPr>
        <sz val="8"/>
        <color rgb="FFFF0000"/>
        <rFont val="ＭＳ 明朝"/>
        <family val="1"/>
        <charset val="128"/>
      </rPr>
      <t>（※主食は１食平均分）
(区分が2つある場合は①②に分けて入力)</t>
    </r>
    <rPh sb="0" eb="2">
      <t>ヘイキン</t>
    </rPh>
    <rPh sb="2" eb="4">
      <t>テイキョウ</t>
    </rPh>
    <rPh sb="4" eb="6">
      <t>ショクヒン</t>
    </rPh>
    <rPh sb="6" eb="7">
      <t>リョウ</t>
    </rPh>
    <rPh sb="9" eb="11">
      <t>タイショウ</t>
    </rPh>
    <rPh sb="11" eb="13">
      <t>ネンレイ</t>
    </rPh>
    <phoneticPr fontId="1"/>
  </si>
  <si>
    <r>
      <t xml:space="preserve">給与栄養目標量①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</si>
  <si>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r>
      <t xml:space="preserve">提供栄養量①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テイキョウ</t>
    </rPh>
    <rPh sb="2" eb="4">
      <t>エイヨウ</t>
    </rPh>
    <rPh sb="4" eb="5">
      <t>リョウ</t>
    </rPh>
    <phoneticPr fontId="1"/>
  </si>
  <si>
    <r>
      <t xml:space="preserve">給与栄養目標量②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</si>
  <si>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r>
      <t xml:space="preserve">提供栄養量②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テイキョウ</t>
    </rPh>
    <rPh sb="2" eb="4">
      <t>エイヨウ</t>
    </rPh>
    <rPh sb="4" eb="5">
      <t>リョウ</t>
    </rPh>
    <phoneticPr fontId="1"/>
  </si>
  <si>
    <r>
      <t xml:space="preserve">推定摂取率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スイテイ</t>
    </rPh>
    <rPh sb="2" eb="4">
      <t>セッシュ</t>
    </rPh>
    <rPh sb="4" eb="5">
      <t>リツ</t>
    </rPh>
    <phoneticPr fontId="1"/>
  </si>
  <si>
    <r>
      <t xml:space="preserve">有/無
</t>
    </r>
    <r>
      <rPr>
        <sz val="8"/>
        <color rgb="FFFF0000"/>
        <rFont val="ＭＳ 明朝"/>
        <family val="1"/>
        <charset val="128"/>
      </rPr>
      <t>（藤沢市保健所より指定されている場合は有）</t>
    </r>
    <rPh sb="0" eb="1">
      <t>アリ</t>
    </rPh>
    <rPh sb="2" eb="3">
      <t>ナシ</t>
    </rPh>
    <rPh sb="5" eb="8">
      <t>フジサワシ</t>
    </rPh>
    <rPh sb="8" eb="11">
      <t>ホケンジョ</t>
    </rPh>
    <rPh sb="13" eb="15">
      <t>シテイ</t>
    </rPh>
    <rPh sb="20" eb="22">
      <t>バアイ</t>
    </rPh>
    <rPh sb="23" eb="24">
      <t>ア</t>
    </rPh>
    <phoneticPr fontId="1"/>
  </si>
  <si>
    <r>
      <t xml:space="preserve">生活習慣病予防の有/無
</t>
    </r>
    <r>
      <rPr>
        <sz val="8"/>
        <color rgb="FFFF0000"/>
        <rFont val="ＭＳ 明朝"/>
        <family val="1"/>
        <charset val="128"/>
      </rPr>
      <t>（栄養バランスに配慮した食事提供があれば有）</t>
    </r>
    <rPh sb="0" eb="2">
      <t>セイカツ</t>
    </rPh>
    <rPh sb="2" eb="4">
      <t>シュウカン</t>
    </rPh>
    <rPh sb="4" eb="5">
      <t>ビョウ</t>
    </rPh>
    <rPh sb="5" eb="7">
      <t>ヨボウ</t>
    </rPh>
    <rPh sb="8" eb="9">
      <t>アリ</t>
    </rPh>
    <rPh sb="10" eb="11">
      <t>ナシ</t>
    </rPh>
    <phoneticPr fontId="1"/>
  </si>
  <si>
    <r>
      <t xml:space="preserve">対象年齢
</t>
    </r>
    <r>
      <rPr>
        <sz val="8"/>
        <color rgb="FFFF0000"/>
        <rFont val="ＭＳ 明朝"/>
        <family val="1"/>
        <charset val="128"/>
      </rPr>
      <t>(区分が2つある場合は①②に分けて入力)</t>
    </r>
    <rPh sb="0" eb="2">
      <t>タイショウ</t>
    </rPh>
    <rPh sb="2" eb="4">
      <t>ネンレイ</t>
    </rPh>
    <phoneticPr fontId="1"/>
  </si>
  <si>
    <r>
      <t xml:space="preserve">対象者(利用者)の把握の結果
</t>
    </r>
    <r>
      <rPr>
        <sz val="8"/>
        <color rgb="FFFF0000"/>
        <rFont val="ＭＳ 明朝"/>
        <family val="1"/>
        <charset val="128"/>
      </rPr>
      <t>（年齢区分が2つ以上の場合は分けて入力）</t>
    </r>
    <rPh sb="0" eb="3">
      <t>タイショウシャ</t>
    </rPh>
    <rPh sb="4" eb="7">
      <t>リヨウシャ</t>
    </rPh>
    <rPh sb="9" eb="11">
      <t>ハアク</t>
    </rPh>
    <rPh sb="12" eb="14">
      <t>ケッカ</t>
    </rPh>
    <phoneticPr fontId="1"/>
  </si>
  <si>
    <r>
      <t xml:space="preserve">食数(1日あたり平均食数)
</t>
    </r>
    <r>
      <rPr>
        <sz val="8"/>
        <color rgb="FFFF0000"/>
        <rFont val="ＭＳ 明朝"/>
        <family val="1"/>
        <charset val="128"/>
      </rPr>
      <t>（該当者がいない場合は「0」と入力)
（施設で分類している年齢区分で①～④はを入力、必ずしも4区分に分ける必要はありません。）</t>
    </r>
    <rPh sb="0" eb="1">
      <t>ショク</t>
    </rPh>
    <rPh sb="1" eb="2">
      <t>スウ</t>
    </rPh>
    <rPh sb="4" eb="5">
      <t>ニチ</t>
    </rPh>
    <rPh sb="8" eb="10">
      <t>ヘイキン</t>
    </rPh>
    <rPh sb="10" eb="12">
      <t>ショクスウ</t>
    </rPh>
    <rPh sb="15" eb="18">
      <t>ガイトウシャ</t>
    </rPh>
    <rPh sb="22" eb="24">
      <t>バアイ</t>
    </rPh>
    <rPh sb="29" eb="31">
      <t>ニュウリョク</t>
    </rPh>
    <rPh sb="56" eb="57">
      <t>カナラ</t>
    </rPh>
    <rPh sb="61" eb="63">
      <t>クブン</t>
    </rPh>
    <rPh sb="64" eb="65">
      <t>ワ</t>
    </rPh>
    <rPh sb="67" eb="69">
      <t>ヒツヨウ</t>
    </rPh>
    <phoneticPr fontId="1"/>
  </si>
  <si>
    <t>非常食等の備蓄の有無</t>
    <rPh sb="0" eb="2">
      <t>ヒジョウ</t>
    </rPh>
    <rPh sb="3" eb="4">
      <t>トウ</t>
    </rPh>
    <rPh sb="5" eb="7">
      <t>ビチク</t>
    </rPh>
    <rPh sb="8" eb="10">
      <t>ウム</t>
    </rPh>
    <phoneticPr fontId="1"/>
  </si>
  <si>
    <t>非常食の量</t>
    <rPh sb="0" eb="2">
      <t>ヒジョウ</t>
    </rPh>
    <rPh sb="4" eb="5">
      <t>リョウ</t>
    </rPh>
    <phoneticPr fontId="1"/>
  </si>
  <si>
    <t>非常時用献立表の有無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rPh sb="8" eb="10">
      <t>ウム</t>
    </rPh>
    <phoneticPr fontId="1"/>
  </si>
  <si>
    <t>非常食等の保管場所</t>
    <rPh sb="0" eb="2">
      <t>ヒジョウ</t>
    </rPh>
    <rPh sb="3" eb="4">
      <t>トウ</t>
    </rPh>
    <rPh sb="5" eb="7">
      <t>ホカン</t>
    </rPh>
    <rPh sb="7" eb="9">
      <t>バショ</t>
    </rPh>
    <phoneticPr fontId="1"/>
  </si>
  <si>
    <r>
      <t>その他</t>
    </r>
    <r>
      <rPr>
        <sz val="8"/>
        <color rgb="FFFF0000"/>
        <rFont val="ＭＳ 明朝"/>
        <family val="1"/>
        <charset val="128"/>
      </rPr>
      <t>（職員が食べている場合）</t>
    </r>
    <rPh sb="2" eb="3">
      <t>タ</t>
    </rPh>
    <rPh sb="4" eb="6">
      <t>ショクイン</t>
    </rPh>
    <rPh sb="7" eb="8">
      <t>タ</t>
    </rPh>
    <rPh sb="12" eb="14">
      <t>バアイ</t>
    </rPh>
    <phoneticPr fontId="1"/>
  </si>
  <si>
    <t>入力不要</t>
    <rPh sb="0" eb="2">
      <t>ニュウリョク</t>
    </rPh>
    <rPh sb="2" eb="4">
      <t>フヨウ</t>
    </rPh>
    <phoneticPr fontId="1"/>
  </si>
  <si>
    <r>
      <t>その他　　朝食数</t>
    </r>
    <r>
      <rPr>
        <sz val="8"/>
        <color rgb="FFFF0000"/>
        <rFont val="ＭＳ 明朝"/>
        <family val="1"/>
        <charset val="128"/>
      </rPr>
      <t>（職員食）</t>
    </r>
    <rPh sb="2" eb="3">
      <t>タ</t>
    </rPh>
    <rPh sb="5" eb="7">
      <t>チョウショク</t>
    </rPh>
    <rPh sb="7" eb="8">
      <t>スウ</t>
    </rPh>
    <phoneticPr fontId="1"/>
  </si>
  <si>
    <r>
      <rPr>
        <sz val="8"/>
        <color rgb="FFFF0000"/>
        <rFont val="ＭＳ 明朝"/>
        <family val="1"/>
        <charset val="128"/>
      </rPr>
      <t>　　　　　　</t>
    </r>
    <r>
      <rPr>
        <sz val="10"/>
        <rFont val="ＭＳ 明朝"/>
        <family val="1"/>
        <charset val="128"/>
      </rPr>
      <t>昼食数</t>
    </r>
    <r>
      <rPr>
        <sz val="8"/>
        <color rgb="FFFF0000"/>
        <rFont val="ＭＳ 明朝"/>
        <family val="1"/>
        <charset val="128"/>
      </rPr>
      <t>（職員食）</t>
    </r>
    <rPh sb="6" eb="8">
      <t>チュウショク</t>
    </rPh>
    <rPh sb="8" eb="9">
      <t>スウ</t>
    </rPh>
    <phoneticPr fontId="1"/>
  </si>
  <si>
    <r>
      <t>　　　　　夕食数</t>
    </r>
    <r>
      <rPr>
        <sz val="8"/>
        <color rgb="FFFF0000"/>
        <rFont val="ＭＳ 明朝"/>
        <family val="1"/>
        <charset val="128"/>
      </rPr>
      <t>（職員食）</t>
    </r>
    <rPh sb="5" eb="7">
      <t>ユウショク</t>
    </rPh>
    <rPh sb="7" eb="8">
      <t>スウ</t>
    </rPh>
    <phoneticPr fontId="1"/>
  </si>
  <si>
    <r>
      <t>　　　　　その他の食数</t>
    </r>
    <r>
      <rPr>
        <sz val="8"/>
        <color rgb="FFFF0000"/>
        <rFont val="ＭＳ 明朝"/>
        <family val="1"/>
        <charset val="128"/>
      </rPr>
      <t>（職員食）</t>
    </r>
    <rPh sb="7" eb="8">
      <t>タ</t>
    </rPh>
    <rPh sb="9" eb="10">
      <t>ショク</t>
    </rPh>
    <rPh sb="10" eb="11">
      <t>スウ</t>
    </rPh>
    <phoneticPr fontId="1"/>
  </si>
  <si>
    <r>
      <t xml:space="preserve">施設区分
</t>
    </r>
    <r>
      <rPr>
        <sz val="8"/>
        <color rgb="FFFF0000"/>
        <rFont val="ＭＳ 明朝"/>
        <family val="1"/>
        <charset val="128"/>
      </rPr>
      <t>（小規模特定給食施設：１回50食以上100食未満または1日100食以上250食未満の食事を提供する施設
特定給食施設：1回100食以上又は１日250食以上の食事を提供している施設）</t>
    </r>
    <rPh sb="0" eb="2">
      <t>シセツ</t>
    </rPh>
    <rPh sb="2" eb="3">
      <t>ク</t>
    </rPh>
    <rPh sb="3" eb="4">
      <t>ブン</t>
    </rPh>
    <phoneticPr fontId="1"/>
  </si>
  <si>
    <t>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</si>
</sst>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.0_ "/>
    <numFmt numFmtId="178" formatCode="0.0"/>
    <numFmt numFmtId="179" formatCode="yyyy&quot;年&quot;m&quot;月&quot;d&quot;日&quot;;@"/>
    <numFmt numFmtId="180" formatCode="yyyy/m/d;@"/>
    <numFmt numFmtId="181" formatCode="#"/>
    <numFmt numFmtId="182" formatCode="yyyy&quot;年&quot;m&quot;月&quot;;@"/>
  </numFmts>
  <fonts count="2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bscript"/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Century"/>
      <family val="1"/>
    </font>
    <font>
      <sz val="10.5"/>
      <color theme="1"/>
      <name val="Century"/>
      <family val="1"/>
    </font>
    <font>
      <vertAlign val="subscript"/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413">
    <xf numFmtId="0" fontId="0" fillId="0" borderId="0" xfId="0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40" xfId="0" applyFont="1" applyFill="1" applyBorder="1" applyAlignment="1">
      <alignment horizontal="center" vertical="top" wrapText="1"/>
    </xf>
    <xf numFmtId="180" fontId="7" fillId="0" borderId="41" xfId="0" applyNumberFormat="1" applyFont="1" applyFill="1" applyBorder="1" applyAlignment="1" applyProtection="1">
      <alignment horizontal="left" vertical="top" wrapText="1"/>
      <protection locked="0"/>
    </xf>
    <xf numFmtId="0" fontId="7" fillId="0" borderId="42" xfId="0" applyFont="1" applyFill="1" applyBorder="1" applyAlignment="1" applyProtection="1">
      <alignment horizontal="left" vertical="top" wrapText="1"/>
      <protection locked="0"/>
    </xf>
    <xf numFmtId="0" fontId="7" fillId="0" borderId="43" xfId="0" applyFont="1" applyFill="1" applyBorder="1" applyAlignment="1" applyProtection="1">
      <alignment horizontal="left" vertical="top" wrapText="1"/>
      <protection locked="0"/>
    </xf>
    <xf numFmtId="0" fontId="7" fillId="0" borderId="44" xfId="0" applyFont="1" applyFill="1" applyBorder="1" applyAlignment="1" applyProtection="1">
      <alignment horizontal="left" vertical="top" wrapText="1"/>
      <protection locked="0"/>
    </xf>
    <xf numFmtId="0" fontId="7" fillId="0" borderId="45" xfId="0" applyFont="1" applyFill="1" applyBorder="1" applyAlignment="1" applyProtection="1">
      <alignment horizontal="left" vertical="top" wrapText="1"/>
      <protection locked="0"/>
    </xf>
    <xf numFmtId="0" fontId="7" fillId="0" borderId="46" xfId="0" applyFont="1" applyFill="1" applyBorder="1" applyAlignment="1" applyProtection="1">
      <alignment horizontal="left" vertical="top" wrapText="1"/>
      <protection locked="0"/>
    </xf>
    <xf numFmtId="178" fontId="7" fillId="0" borderId="45" xfId="0" applyNumberFormat="1" applyFont="1" applyFill="1" applyBorder="1" applyAlignment="1" applyProtection="1">
      <alignment horizontal="left" vertical="top" wrapText="1"/>
      <protection locked="0"/>
    </xf>
    <xf numFmtId="178" fontId="7" fillId="0" borderId="42" xfId="0" applyNumberFormat="1" applyFont="1" applyFill="1" applyBorder="1" applyAlignment="1" applyProtection="1">
      <alignment horizontal="left" vertical="top" wrapText="1"/>
      <protection locked="0"/>
    </xf>
    <xf numFmtId="1" fontId="7" fillId="0" borderId="43" xfId="0" applyNumberFormat="1" applyFont="1" applyFill="1" applyBorder="1" applyAlignment="1" applyProtection="1">
      <alignment horizontal="left" vertical="top" wrapText="1"/>
      <protection locked="0"/>
    </xf>
    <xf numFmtId="178" fontId="7" fillId="0" borderId="43" xfId="0" applyNumberFormat="1" applyFont="1" applyFill="1" applyBorder="1" applyAlignment="1" applyProtection="1">
      <alignment horizontal="left" vertical="top" wrapText="1"/>
      <protection locked="0"/>
    </xf>
    <xf numFmtId="1" fontId="7" fillId="0" borderId="44" xfId="0" applyNumberFormat="1" applyFont="1" applyFill="1" applyBorder="1" applyAlignment="1" applyProtection="1">
      <alignment horizontal="left" vertical="top" wrapText="1"/>
      <protection locked="0"/>
    </xf>
    <xf numFmtId="1" fontId="7" fillId="0" borderId="45" xfId="0" applyNumberFormat="1" applyFont="1" applyFill="1" applyBorder="1" applyAlignment="1" applyProtection="1">
      <alignment horizontal="left" vertical="top" wrapText="1"/>
      <protection locked="0"/>
    </xf>
    <xf numFmtId="0" fontId="7" fillId="0" borderId="43" xfId="0" applyFont="1" applyFill="1" applyBorder="1" applyAlignment="1" applyProtection="1">
      <alignment horizontal="left" vertical="top" wrapText="1"/>
    </xf>
    <xf numFmtId="178" fontId="7" fillId="0" borderId="47" xfId="0" applyNumberFormat="1" applyFont="1" applyFill="1" applyBorder="1" applyAlignment="1" applyProtection="1">
      <alignment horizontal="left" vertical="top" wrapText="1"/>
      <protection locked="0"/>
    </xf>
    <xf numFmtId="0" fontId="7" fillId="0" borderId="41" xfId="0" applyFont="1" applyFill="1" applyBorder="1" applyAlignment="1" applyProtection="1">
      <alignment horizontal="left" vertical="top" wrapText="1"/>
      <protection locked="0"/>
    </xf>
    <xf numFmtId="0" fontId="7" fillId="0" borderId="47" xfId="0" applyFont="1" applyFill="1" applyBorder="1" applyAlignment="1" applyProtection="1">
      <alignment horizontal="left" vertical="top" wrapText="1"/>
      <protection locked="0"/>
    </xf>
    <xf numFmtId="0" fontId="7" fillId="0" borderId="48" xfId="0" applyFont="1" applyFill="1" applyBorder="1" applyAlignment="1" applyProtection="1">
      <alignment horizontal="left" vertical="top" wrapText="1"/>
      <protection locked="0"/>
    </xf>
    <xf numFmtId="178" fontId="7" fillId="0" borderId="44" xfId="0" applyNumberFormat="1" applyFont="1" applyFill="1" applyBorder="1" applyAlignment="1" applyProtection="1">
      <alignment horizontal="left" vertical="top" wrapText="1"/>
      <protection locked="0"/>
    </xf>
    <xf numFmtId="177" fontId="2" fillId="0" borderId="43" xfId="0" applyNumberFormat="1" applyFont="1" applyFill="1" applyBorder="1" applyAlignment="1" applyProtection="1">
      <alignment horizontal="left" vertical="top" wrapText="1"/>
    </xf>
    <xf numFmtId="0" fontId="7" fillId="0" borderId="44" xfId="0" applyFont="1" applyFill="1" applyBorder="1" applyAlignment="1" applyProtection="1">
      <alignment horizontal="left" vertical="top" wrapText="1"/>
    </xf>
    <xf numFmtId="0" fontId="7" fillId="0" borderId="46" xfId="0" applyNumberFormat="1" applyFont="1" applyFill="1" applyBorder="1" applyAlignment="1" applyProtection="1">
      <alignment horizontal="left" vertical="top" wrapText="1"/>
      <protection locked="0"/>
    </xf>
    <xf numFmtId="0" fontId="7" fillId="0" borderId="43" xfId="0" applyNumberFormat="1" applyFont="1" applyFill="1" applyBorder="1" applyAlignment="1" applyProtection="1">
      <alignment horizontal="left" vertical="top" wrapText="1"/>
      <protection locked="0"/>
    </xf>
    <xf numFmtId="182" fontId="7" fillId="0" borderId="41" xfId="0" applyNumberFormat="1" applyFont="1" applyFill="1" applyBorder="1" applyAlignment="1" applyProtection="1">
      <alignment horizontal="left" vertical="top" wrapText="1"/>
      <protection locked="0"/>
    </xf>
    <xf numFmtId="0" fontId="4" fillId="0" borderId="7" xfId="1" applyFont="1" applyFill="1" applyBorder="1" applyAlignment="1" applyProtection="1">
      <alignment vertical="center" shrinkToFit="1"/>
    </xf>
    <xf numFmtId="0" fontId="4" fillId="0" borderId="6" xfId="1" applyFont="1" applyFill="1" applyBorder="1" applyAlignment="1" applyProtection="1">
      <alignment vertical="center" shrinkToFit="1"/>
    </xf>
    <xf numFmtId="0" fontId="6" fillId="0" borderId="33" xfId="0" applyFont="1" applyFill="1" applyBorder="1" applyAlignment="1" applyProtection="1">
      <alignment horizontal="center" vertical="top" wrapText="1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29" xfId="0" applyFont="1" applyFill="1" applyBorder="1" applyAlignment="1" applyProtection="1">
      <alignment horizontal="center" vertical="top" wrapText="1"/>
    </xf>
    <xf numFmtId="0" fontId="7" fillId="0" borderId="33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horizontal="left" vertical="top" wrapText="1" shrinkToFit="1"/>
    </xf>
    <xf numFmtId="0" fontId="3" fillId="0" borderId="29" xfId="0" applyFont="1" applyFill="1" applyBorder="1" applyAlignment="1" applyProtection="1">
      <alignment vertical="top" wrapText="1"/>
    </xf>
    <xf numFmtId="0" fontId="7" fillId="0" borderId="33" xfId="0" applyFont="1" applyFill="1" applyBorder="1" applyAlignment="1" applyProtection="1">
      <alignment vertical="top"/>
    </xf>
    <xf numFmtId="0" fontId="4" fillId="0" borderId="29" xfId="0" applyFont="1" applyFill="1" applyBorder="1" applyAlignment="1" applyProtection="1">
      <alignment vertical="top" wrapText="1"/>
    </xf>
    <xf numFmtId="0" fontId="7" fillId="0" borderId="34" xfId="0" applyFont="1" applyFill="1" applyBorder="1" applyAlignment="1" applyProtection="1">
      <alignment vertical="top" wrapText="1"/>
    </xf>
    <xf numFmtId="0" fontId="3" fillId="0" borderId="31" xfId="0" applyFont="1" applyFill="1" applyBorder="1" applyAlignment="1" applyProtection="1">
      <alignment vertical="top" wrapText="1"/>
    </xf>
    <xf numFmtId="0" fontId="7" fillId="0" borderId="28" xfId="0" applyFont="1" applyFill="1" applyBorder="1" applyAlignment="1" applyProtection="1">
      <alignment vertical="top"/>
    </xf>
    <xf numFmtId="0" fontId="3" fillId="0" borderId="27" xfId="0" applyFont="1" applyFill="1" applyBorder="1" applyAlignment="1" applyProtection="1">
      <alignment vertical="top" wrapText="1"/>
    </xf>
    <xf numFmtId="0" fontId="7" fillId="0" borderId="28" xfId="0" applyFont="1" applyFill="1" applyBorder="1" applyAlignment="1" applyProtection="1">
      <alignment vertical="top" wrapText="1"/>
    </xf>
    <xf numFmtId="0" fontId="7" fillId="0" borderId="35" xfId="0" applyFont="1" applyFill="1" applyBorder="1" applyAlignment="1" applyProtection="1">
      <alignment vertical="top"/>
    </xf>
    <xf numFmtId="0" fontId="3" fillId="0" borderId="30" xfId="0" applyFont="1" applyFill="1" applyBorder="1" applyAlignment="1" applyProtection="1">
      <alignment vertical="top" wrapText="1"/>
    </xf>
    <xf numFmtId="0" fontId="3" fillId="0" borderId="31" xfId="0" applyFont="1" applyFill="1" applyBorder="1" applyAlignment="1" applyProtection="1">
      <alignment vertical="top" wrapText="1" shrinkToFit="1"/>
    </xf>
    <xf numFmtId="0" fontId="3" fillId="0" borderId="30" xfId="0" applyFont="1" applyFill="1" applyBorder="1" applyAlignment="1" applyProtection="1">
      <alignment vertical="top" wrapText="1" shrinkToFit="1"/>
    </xf>
    <xf numFmtId="0" fontId="3" fillId="0" borderId="27" xfId="0" applyFont="1" applyFill="1" applyBorder="1" applyAlignment="1" applyProtection="1">
      <alignment vertical="top" wrapText="1" shrinkToFit="1"/>
    </xf>
    <xf numFmtId="0" fontId="7" fillId="0" borderId="35" xfId="0" applyFont="1" applyFill="1" applyBorder="1" applyAlignment="1" applyProtection="1">
      <alignment vertical="top" wrapText="1"/>
    </xf>
    <xf numFmtId="0" fontId="7" fillId="0" borderId="34" xfId="0" applyFont="1" applyFill="1" applyBorder="1" applyAlignment="1" applyProtection="1">
      <alignment vertical="top"/>
    </xf>
    <xf numFmtId="0" fontId="3" fillId="0" borderId="21" xfId="0" applyFont="1" applyFill="1" applyBorder="1" applyAlignment="1" applyProtection="1">
      <alignment vertical="top" wrapText="1"/>
    </xf>
    <xf numFmtId="0" fontId="3" fillId="2" borderId="23" xfId="0" applyFont="1" applyFill="1" applyBorder="1" applyAlignment="1" applyProtection="1">
      <alignment vertical="top" wrapText="1" shrinkToFit="1"/>
    </xf>
    <xf numFmtId="0" fontId="7" fillId="0" borderId="37" xfId="0" applyFont="1" applyFill="1" applyBorder="1" applyAlignment="1" applyProtection="1">
      <alignment vertical="top"/>
    </xf>
    <xf numFmtId="0" fontId="3" fillId="0" borderId="32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vertical="top" wrapText="1"/>
    </xf>
    <xf numFmtId="0" fontId="7" fillId="0" borderId="38" xfId="0" applyFont="1" applyFill="1" applyBorder="1" applyAlignment="1" applyProtection="1">
      <alignment vertical="top" wrapText="1"/>
    </xf>
    <xf numFmtId="0" fontId="3" fillId="0" borderId="39" xfId="0" applyFont="1" applyFill="1" applyBorder="1" applyAlignment="1" applyProtection="1">
      <alignment vertical="top" wrapText="1" shrinkToFit="1"/>
    </xf>
    <xf numFmtId="0" fontId="3" fillId="0" borderId="26" xfId="0" applyFont="1" applyFill="1" applyBorder="1" applyAlignment="1" applyProtection="1">
      <alignment vertical="top" wrapText="1"/>
    </xf>
    <xf numFmtId="0" fontId="3" fillId="0" borderId="29" xfId="0" applyFont="1" applyFill="1" applyBorder="1" applyAlignment="1" applyProtection="1">
      <alignment horizontal="left" vertical="top" wrapText="1" shrinkToFit="1"/>
    </xf>
    <xf numFmtId="0" fontId="7" fillId="0" borderId="30" xfId="0" applyFont="1" applyFill="1" applyBorder="1" applyAlignment="1" applyProtection="1">
      <alignment vertical="top" wrapText="1"/>
    </xf>
    <xf numFmtId="0" fontId="4" fillId="0" borderId="0" xfId="1" applyFont="1" applyFill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vertical="top" wrapText="1" shrinkToFit="1"/>
    </xf>
    <xf numFmtId="0" fontId="4" fillId="0" borderId="0" xfId="1" applyFont="1" applyFill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4" fillId="0" borderId="15" xfId="1" applyFont="1" applyFill="1" applyBorder="1" applyAlignment="1" applyProtection="1">
      <alignment vertical="center" wrapText="1" shrinkToFit="1"/>
    </xf>
    <xf numFmtId="0" fontId="4" fillId="0" borderId="0" xfId="1" applyFont="1" applyFill="1" applyBorder="1" applyAlignment="1" applyProtection="1">
      <alignment vertical="center" wrapText="1" shrinkToFit="1"/>
    </xf>
    <xf numFmtId="0" fontId="4" fillId="0" borderId="16" xfId="1" applyFont="1" applyFill="1" applyBorder="1" applyAlignment="1" applyProtection="1">
      <alignment vertical="center" wrapText="1" shrinkToFit="1"/>
    </xf>
    <xf numFmtId="0" fontId="4" fillId="0" borderId="12" xfId="1" applyFont="1" applyFill="1" applyBorder="1" applyAlignment="1" applyProtection="1">
      <alignment vertical="center" wrapText="1" shrinkToFit="1"/>
    </xf>
    <xf numFmtId="0" fontId="4" fillId="0" borderId="13" xfId="1" applyFont="1" applyFill="1" applyBorder="1" applyAlignment="1" applyProtection="1">
      <alignment vertical="center" wrapText="1" shrinkToFit="1"/>
    </xf>
    <xf numFmtId="0" fontId="4" fillId="0" borderId="14" xfId="1" applyFont="1" applyFill="1" applyBorder="1" applyAlignment="1" applyProtection="1">
      <alignment vertical="center" wrapText="1" shrinkToFit="1"/>
    </xf>
    <xf numFmtId="0" fontId="4" fillId="0" borderId="0" xfId="1" applyFont="1" applyFill="1" applyBorder="1" applyAlignment="1" applyProtection="1">
      <alignment horizontal="left" vertical="center" shrinkToFit="1"/>
    </xf>
    <xf numFmtId="0" fontId="5" fillId="0" borderId="0" xfId="1" applyFont="1" applyFill="1" applyAlignment="1" applyProtection="1">
      <alignment vertical="center" shrinkToFit="1"/>
    </xf>
    <xf numFmtId="0" fontId="13" fillId="3" borderId="4" xfId="1" applyFont="1" applyFill="1" applyBorder="1" applyAlignment="1" applyProtection="1">
      <alignment vertical="center" shrinkToFit="1"/>
    </xf>
    <xf numFmtId="0" fontId="4" fillId="0" borderId="15" xfId="1" applyFont="1" applyFill="1" applyBorder="1" applyAlignment="1" applyProtection="1">
      <alignment vertical="center" shrinkToFit="1"/>
    </xf>
    <xf numFmtId="0" fontId="4" fillId="0" borderId="16" xfId="1" applyFont="1" applyFill="1" applyBorder="1" applyAlignment="1" applyProtection="1">
      <alignment vertical="center" shrinkToFit="1"/>
    </xf>
    <xf numFmtId="0" fontId="4" fillId="0" borderId="12" xfId="1" applyFont="1" applyFill="1" applyBorder="1" applyAlignment="1" applyProtection="1">
      <alignment vertical="center" shrinkToFit="1"/>
    </xf>
    <xf numFmtId="0" fontId="4" fillId="0" borderId="13" xfId="1" applyFont="1" applyFill="1" applyBorder="1" applyAlignment="1" applyProtection="1">
      <alignment vertical="center" shrinkToFit="1"/>
    </xf>
    <xf numFmtId="0" fontId="4" fillId="0" borderId="14" xfId="1" applyFont="1" applyFill="1" applyBorder="1" applyAlignment="1" applyProtection="1">
      <alignment vertical="center" shrinkToFit="1"/>
    </xf>
    <xf numFmtId="0" fontId="18" fillId="0" borderId="0" xfId="1" applyFont="1" applyFill="1" applyBorder="1" applyAlignment="1" applyProtection="1">
      <alignment horizontal="left" vertical="center" shrinkToFit="1"/>
    </xf>
    <xf numFmtId="0" fontId="4" fillId="3" borderId="7" xfId="1" applyFont="1" applyFill="1" applyBorder="1" applyAlignment="1" applyProtection="1">
      <alignment vertical="center" shrinkToFit="1"/>
    </xf>
    <xf numFmtId="0" fontId="4" fillId="3" borderId="4" xfId="1" applyFont="1" applyFill="1" applyBorder="1" applyAlignment="1" applyProtection="1">
      <alignment vertical="center" shrinkToFit="1"/>
    </xf>
    <xf numFmtId="0" fontId="5" fillId="0" borderId="4" xfId="1" applyFont="1" applyFill="1" applyBorder="1" applyAlignment="1" applyProtection="1">
      <alignment vertical="center" shrinkToFit="1"/>
    </xf>
    <xf numFmtId="0" fontId="4" fillId="0" borderId="4" xfId="1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0" fillId="0" borderId="0" xfId="1" applyFont="1" applyAlignment="1" applyProtection="1">
      <alignment shrinkToFit="1"/>
    </xf>
    <xf numFmtId="0" fontId="19" fillId="0" borderId="0" xfId="1" applyFont="1" applyFill="1" applyAlignment="1" applyProtection="1">
      <alignment vertical="center" shrinkToFit="1"/>
    </xf>
    <xf numFmtId="0" fontId="4" fillId="0" borderId="0" xfId="1" applyFont="1" applyFill="1" applyAlignment="1" applyProtection="1">
      <alignment horizontal="justify" vertical="center" shrinkToFit="1"/>
    </xf>
    <xf numFmtId="0" fontId="3" fillId="0" borderId="22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2" xfId="0" applyFont="1" applyFill="1" applyBorder="1" applyAlignment="1" applyProtection="1">
      <alignment horizontal="left" vertical="top" wrapText="1" shrinkToFit="1"/>
    </xf>
    <xf numFmtId="182" fontId="7" fillId="0" borderId="47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vertical="top" wrapText="1" shrinkToFit="1"/>
    </xf>
    <xf numFmtId="0" fontId="7" fillId="0" borderId="49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vertical="top"/>
    </xf>
    <xf numFmtId="176" fontId="3" fillId="0" borderId="4" xfId="0" applyNumberFormat="1" applyFont="1" applyFill="1" applyBorder="1" applyAlignment="1" applyProtection="1">
      <alignment vertical="top"/>
    </xf>
    <xf numFmtId="0" fontId="3" fillId="0" borderId="50" xfId="0" applyFont="1" applyFill="1" applyBorder="1" applyAlignment="1" applyProtection="1">
      <alignment vertical="top"/>
    </xf>
    <xf numFmtId="0" fontId="3" fillId="0" borderId="51" xfId="0" applyFont="1" applyFill="1" applyBorder="1" applyAlignment="1" applyProtection="1">
      <alignment vertical="top"/>
    </xf>
    <xf numFmtId="0" fontId="3" fillId="0" borderId="52" xfId="0" applyFont="1" applyFill="1" applyBorder="1" applyAlignment="1" applyProtection="1">
      <alignment vertical="top"/>
    </xf>
    <xf numFmtId="0" fontId="3" fillId="0" borderId="53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vertical="top" wrapText="1"/>
    </xf>
    <xf numFmtId="0" fontId="3" fillId="0" borderId="50" xfId="0" applyFont="1" applyFill="1" applyBorder="1" applyAlignment="1" applyProtection="1">
      <alignment vertical="top" wrapText="1"/>
    </xf>
    <xf numFmtId="0" fontId="3" fillId="0" borderId="51" xfId="0" applyFont="1" applyFill="1" applyBorder="1" applyAlignment="1" applyProtection="1">
      <alignment vertical="top" wrapText="1"/>
    </xf>
    <xf numFmtId="0" fontId="3" fillId="0" borderId="52" xfId="0" applyFont="1" applyFill="1" applyBorder="1" applyAlignment="1" applyProtection="1">
      <alignment vertical="top" wrapText="1"/>
    </xf>
    <xf numFmtId="0" fontId="3" fillId="0" borderId="53" xfId="0" applyFont="1" applyFill="1" applyBorder="1" applyAlignment="1" applyProtection="1">
      <alignment vertical="top"/>
    </xf>
    <xf numFmtId="0" fontId="3" fillId="0" borderId="51" xfId="0" applyFont="1" applyFill="1" applyBorder="1" applyAlignment="1" applyProtection="1">
      <alignment horizontal="left" vertical="top" wrapText="1"/>
    </xf>
    <xf numFmtId="14" fontId="3" fillId="0" borderId="52" xfId="0" applyNumberFormat="1" applyFont="1" applyFill="1" applyBorder="1" applyAlignment="1" applyProtection="1">
      <alignment vertical="top" wrapText="1"/>
    </xf>
    <xf numFmtId="0" fontId="3" fillId="0" borderId="54" xfId="0" applyFont="1" applyFill="1" applyBorder="1" applyAlignment="1" applyProtection="1">
      <alignment vertical="top" wrapText="1"/>
    </xf>
    <xf numFmtId="0" fontId="3" fillId="0" borderId="14" xfId="0" applyFont="1" applyFill="1" applyBorder="1" applyAlignment="1" applyProtection="1">
      <alignment vertical="top"/>
    </xf>
    <xf numFmtId="0" fontId="3" fillId="0" borderId="51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vertical="top"/>
    </xf>
    <xf numFmtId="0" fontId="3" fillId="0" borderId="54" xfId="0" applyFont="1" applyFill="1" applyBorder="1" applyAlignment="1" applyProtection="1">
      <alignment vertical="top"/>
    </xf>
    <xf numFmtId="177" fontId="7" fillId="0" borderId="43" xfId="0" applyNumberFormat="1" applyFont="1" applyFill="1" applyBorder="1" applyAlignment="1" applyProtection="1">
      <alignment horizontal="left" vertical="top" wrapText="1"/>
      <protection locked="0"/>
    </xf>
    <xf numFmtId="0" fontId="23" fillId="6" borderId="43" xfId="0" applyFont="1" applyFill="1" applyBorder="1" applyAlignment="1">
      <alignment horizontal="left" vertical="top" wrapText="1" shrinkToFit="1"/>
    </xf>
    <xf numFmtId="0" fontId="3" fillId="0" borderId="22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3" fillId="0" borderId="51" xfId="0" applyFont="1" applyFill="1" applyBorder="1" applyAlignment="1" applyProtection="1">
      <alignment horizontal="left" vertical="top" wrapText="1"/>
    </xf>
    <xf numFmtId="0" fontId="3" fillId="0" borderId="52" xfId="0" applyFont="1" applyFill="1" applyBorder="1" applyAlignment="1" applyProtection="1">
      <alignment horizontal="left" vertical="top" wrapText="1"/>
    </xf>
    <xf numFmtId="0" fontId="3" fillId="0" borderId="25" xfId="0" applyFont="1" applyFill="1" applyBorder="1" applyAlignment="1" applyProtection="1">
      <alignment horizontal="left" vertical="top" wrapText="1" shrinkToFit="1"/>
    </xf>
    <xf numFmtId="0" fontId="3" fillId="0" borderId="18" xfId="0" applyFont="1" applyFill="1" applyBorder="1" applyAlignment="1" applyProtection="1">
      <alignment horizontal="left" vertical="top" wrapText="1" shrinkToFi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51" xfId="0" applyFont="1" applyFill="1" applyBorder="1" applyAlignment="1" applyProtection="1">
      <alignment horizontal="left" vertical="top"/>
    </xf>
    <xf numFmtId="0" fontId="3" fillId="0" borderId="24" xfId="0" applyFont="1" applyFill="1" applyBorder="1" applyAlignment="1" applyProtection="1">
      <alignment horizontal="left" vertical="top" wrapText="1" shrinkToFit="1"/>
    </xf>
    <xf numFmtId="0" fontId="3" fillId="0" borderId="2" xfId="0" applyFont="1" applyFill="1" applyBorder="1" applyAlignment="1" applyProtection="1">
      <alignment horizontal="left" vertical="top" wrapText="1" shrinkToFit="1"/>
    </xf>
    <xf numFmtId="0" fontId="4" fillId="0" borderId="22" xfId="0" applyFont="1" applyFill="1" applyBorder="1" applyAlignment="1" applyProtection="1">
      <alignment horizontal="left" vertical="top" wrapText="1" shrinkToFit="1"/>
    </xf>
    <xf numFmtId="0" fontId="4" fillId="0" borderId="1" xfId="0" applyFont="1" applyFill="1" applyBorder="1" applyAlignment="1" applyProtection="1">
      <alignment horizontal="left" vertical="top" wrapText="1" shrinkToFit="1"/>
    </xf>
    <xf numFmtId="0" fontId="4" fillId="0" borderId="20" xfId="0" applyFont="1" applyFill="1" applyBorder="1" applyAlignment="1" applyProtection="1">
      <alignment horizontal="left" vertical="top" wrapText="1" shrinkToFit="1"/>
    </xf>
    <xf numFmtId="0" fontId="8" fillId="0" borderId="13" xfId="1" applyFont="1" applyFill="1" applyBorder="1" applyAlignment="1" applyProtection="1">
      <alignment horizontal="left" vertical="center" shrinkToFit="1"/>
    </xf>
    <xf numFmtId="0" fontId="20" fillId="0" borderId="13" xfId="0" applyFont="1" applyBorder="1" applyAlignment="1" applyProtection="1">
      <alignment horizontal="left" vertical="center" shrinkToFit="1"/>
    </xf>
    <xf numFmtId="0" fontId="20" fillId="0" borderId="14" xfId="0" applyFont="1" applyBorder="1" applyAlignment="1" applyProtection="1">
      <alignment horizontal="left" vertical="center" shrinkToFit="1"/>
    </xf>
    <xf numFmtId="0" fontId="4" fillId="0" borderId="6" xfId="1" applyFont="1" applyFill="1" applyBorder="1" applyAlignment="1" applyProtection="1">
      <alignment horizontal="center" vertical="center" shrinkToFit="1"/>
    </xf>
    <xf numFmtId="0" fontId="4" fillId="0" borderId="7" xfId="1" applyFont="1" applyFill="1" applyBorder="1" applyAlignment="1" applyProtection="1">
      <alignment horizontal="center" vertical="center" shrinkToFit="1"/>
    </xf>
    <xf numFmtId="0" fontId="4" fillId="0" borderId="4" xfId="1" applyFont="1" applyFill="1" applyBorder="1" applyAlignment="1" applyProtection="1">
      <alignment horizontal="center" vertical="center" shrinkToFit="1"/>
    </xf>
    <xf numFmtId="0" fontId="4" fillId="0" borderId="7" xfId="1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5" borderId="6" xfId="0" applyFont="1" applyFill="1" applyBorder="1" applyAlignment="1" applyProtection="1">
      <alignment horizontal="center" vertical="center" shrinkToFit="1"/>
    </xf>
    <xf numFmtId="0" fontId="4" fillId="5" borderId="7" xfId="0" applyFont="1" applyFill="1" applyBorder="1" applyAlignment="1" applyProtection="1">
      <alignment horizontal="center" vertical="center" shrinkToFit="1"/>
    </xf>
    <xf numFmtId="0" fontId="4" fillId="5" borderId="4" xfId="0" applyFont="1" applyFill="1" applyBorder="1" applyAlignment="1" applyProtection="1">
      <alignment horizontal="center" vertical="center" shrinkToFit="1"/>
    </xf>
    <xf numFmtId="182" fontId="4" fillId="0" borderId="6" xfId="1" applyNumberFormat="1" applyFont="1" applyFill="1" applyBorder="1" applyAlignment="1" applyProtection="1">
      <alignment horizontal="center" vertical="center" shrinkToFit="1"/>
    </xf>
    <xf numFmtId="182" fontId="4" fillId="0" borderId="7" xfId="1" applyNumberFormat="1" applyFont="1" applyFill="1" applyBorder="1" applyAlignment="1" applyProtection="1">
      <alignment horizontal="center" vertical="center" shrinkToFit="1"/>
    </xf>
    <xf numFmtId="182" fontId="4" fillId="0" borderId="4" xfId="1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3" borderId="6" xfId="1" applyFont="1" applyFill="1" applyBorder="1" applyAlignment="1" applyProtection="1">
      <alignment horizontal="left" vertical="center" shrinkToFit="1"/>
    </xf>
    <xf numFmtId="0" fontId="4" fillId="4" borderId="7" xfId="1" applyFont="1" applyFill="1" applyBorder="1" applyAlignment="1" applyProtection="1">
      <alignment horizontal="left" vertical="center" shrinkToFit="1"/>
    </xf>
    <xf numFmtId="0" fontId="4" fillId="4" borderId="4" xfId="1" applyFont="1" applyFill="1" applyBorder="1" applyAlignment="1" applyProtection="1">
      <alignment horizontal="left" vertical="center" shrinkToFit="1"/>
    </xf>
    <xf numFmtId="0" fontId="4" fillId="0" borderId="4" xfId="1" applyFont="1" applyFill="1" applyBorder="1" applyAlignment="1" applyProtection="1">
      <alignment horizontal="left" vertical="center" shrinkToFit="1"/>
    </xf>
    <xf numFmtId="178" fontId="4" fillId="0" borderId="5" xfId="1" applyNumberFormat="1" applyFont="1" applyFill="1" applyBorder="1" applyAlignment="1" applyProtection="1">
      <alignment horizontal="center" vertical="center" shrinkToFit="1"/>
    </xf>
    <xf numFmtId="0" fontId="4" fillId="0" borderId="8" xfId="1" applyFont="1" applyFill="1" applyBorder="1" applyAlignment="1" applyProtection="1">
      <alignment horizontal="left" vertical="center" shrinkToFit="1"/>
    </xf>
    <xf numFmtId="0" fontId="4" fillId="0" borderId="11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center" vertical="center" shrinkToFit="1"/>
    </xf>
    <xf numFmtId="0" fontId="4" fillId="2" borderId="7" xfId="1" applyFont="1" applyFill="1" applyBorder="1" applyAlignment="1" applyProtection="1">
      <alignment horizontal="left" vertical="center" shrinkToFit="1"/>
    </xf>
    <xf numFmtId="0" fontId="4" fillId="2" borderId="7" xfId="1" applyFont="1" applyFill="1" applyBorder="1" applyAlignment="1" applyProtection="1">
      <alignment horizontal="center" vertical="center" shrinkToFit="1"/>
    </xf>
    <xf numFmtId="0" fontId="5" fillId="0" borderId="7" xfId="1" applyFont="1" applyFill="1" applyBorder="1" applyAlignment="1" applyProtection="1">
      <alignment horizontal="center" vertical="center" shrinkToFit="1"/>
    </xf>
    <xf numFmtId="0" fontId="18" fillId="0" borderId="10" xfId="1" applyFont="1" applyFill="1" applyBorder="1" applyAlignment="1" applyProtection="1">
      <alignment horizontal="left" vertical="center" shrinkToFit="1"/>
    </xf>
    <xf numFmtId="0" fontId="18" fillId="0" borderId="8" xfId="1" applyFont="1" applyFill="1" applyBorder="1" applyAlignment="1" applyProtection="1">
      <alignment horizontal="left" vertical="center" shrinkToFit="1"/>
    </xf>
    <xf numFmtId="0" fontId="18" fillId="0" borderId="11" xfId="1" applyFont="1" applyFill="1" applyBorder="1" applyAlignment="1" applyProtection="1">
      <alignment horizontal="left" vertical="center" shrinkToFit="1"/>
    </xf>
    <xf numFmtId="0" fontId="18" fillId="0" borderId="12" xfId="1" applyFont="1" applyFill="1" applyBorder="1" applyAlignment="1" applyProtection="1">
      <alignment horizontal="left" vertical="center" shrinkToFit="1"/>
    </xf>
    <xf numFmtId="0" fontId="18" fillId="0" borderId="13" xfId="1" applyFont="1" applyFill="1" applyBorder="1" applyAlignment="1" applyProtection="1">
      <alignment horizontal="left" vertical="center" shrinkToFit="1"/>
    </xf>
    <xf numFmtId="0" fontId="18" fillId="0" borderId="14" xfId="1" applyFont="1" applyFill="1" applyBorder="1" applyAlignment="1" applyProtection="1">
      <alignment horizontal="left" vertical="center" shrinkToFit="1"/>
    </xf>
    <xf numFmtId="0" fontId="4" fillId="0" borderId="8" xfId="1" applyFont="1" applyFill="1" applyBorder="1" applyAlignment="1" applyProtection="1">
      <alignment horizontal="center" vertical="center" shrinkToFit="1"/>
    </xf>
    <xf numFmtId="0" fontId="15" fillId="0" borderId="13" xfId="1" applyFont="1" applyFill="1" applyBorder="1" applyAlignment="1" applyProtection="1">
      <alignment horizontal="left" vertical="center" shrinkToFit="1"/>
    </xf>
    <xf numFmtId="0" fontId="4" fillId="0" borderId="15" xfId="1" applyFont="1" applyFill="1" applyBorder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left" vertical="center" shrinkToFit="1"/>
    </xf>
    <xf numFmtId="0" fontId="4" fillId="0" borderId="16" xfId="1" applyFont="1" applyFill="1" applyBorder="1" applyAlignment="1" applyProtection="1">
      <alignment horizontal="left" vertical="center" shrinkToFit="1"/>
    </xf>
    <xf numFmtId="0" fontId="4" fillId="0" borderId="14" xfId="1" applyFont="1" applyFill="1" applyBorder="1" applyAlignment="1" applyProtection="1">
      <alignment horizontal="left" vertical="center" shrinkToFit="1"/>
    </xf>
    <xf numFmtId="0" fontId="5" fillId="3" borderId="10" xfId="1" applyFont="1" applyFill="1" applyBorder="1" applyAlignment="1" applyProtection="1">
      <alignment horizontal="left" vertical="center" wrapText="1" shrinkToFit="1"/>
    </xf>
    <xf numFmtId="0" fontId="4" fillId="4" borderId="8" xfId="1" applyFont="1" applyFill="1" applyBorder="1" applyAlignment="1" applyProtection="1">
      <alignment horizontal="left" vertical="center" shrinkToFit="1"/>
    </xf>
    <xf numFmtId="0" fontId="4" fillId="4" borderId="11" xfId="1" applyFont="1" applyFill="1" applyBorder="1" applyAlignment="1" applyProtection="1">
      <alignment horizontal="left" vertical="center" shrinkToFit="1"/>
    </xf>
    <xf numFmtId="0" fontId="5" fillId="4" borderId="15" xfId="1" applyFont="1" applyFill="1" applyBorder="1" applyAlignment="1" applyProtection="1">
      <alignment horizontal="left" vertical="center" wrapText="1" shrinkToFit="1"/>
    </xf>
    <xf numFmtId="0" fontId="4" fillId="4" borderId="0" xfId="1" applyFont="1" applyFill="1" applyBorder="1" applyAlignment="1" applyProtection="1">
      <alignment horizontal="left" vertical="center" shrinkToFit="1"/>
    </xf>
    <xf numFmtId="0" fontId="4" fillId="4" borderId="16" xfId="1" applyFont="1" applyFill="1" applyBorder="1" applyAlignment="1" applyProtection="1">
      <alignment horizontal="left" vertical="center" shrinkToFit="1"/>
    </xf>
    <xf numFmtId="0" fontId="4" fillId="4" borderId="15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center" vertical="center" shrinkToFit="1"/>
    </xf>
    <xf numFmtId="49" fontId="4" fillId="2" borderId="6" xfId="1" applyNumberFormat="1" applyFont="1" applyFill="1" applyBorder="1" applyAlignment="1" applyProtection="1">
      <alignment horizontal="center" vertical="center" shrinkToFit="1"/>
    </xf>
    <xf numFmtId="49" fontId="4" fillId="2" borderId="7" xfId="1" applyNumberFormat="1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13" fillId="3" borderId="10" xfId="1" applyFont="1" applyFill="1" applyBorder="1" applyAlignment="1" applyProtection="1">
      <alignment horizontal="center" vertical="center" shrinkToFit="1"/>
    </xf>
    <xf numFmtId="0" fontId="13" fillId="4" borderId="8" xfId="1" applyFont="1" applyFill="1" applyBorder="1" applyAlignment="1" applyProtection="1">
      <alignment horizontal="center" vertical="center" shrinkToFit="1"/>
    </xf>
    <xf numFmtId="0" fontId="13" fillId="4" borderId="11" xfId="1" applyFont="1" applyFill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 shrinkToFit="1"/>
    </xf>
    <xf numFmtId="0" fontId="5" fillId="0" borderId="6" xfId="1" applyFont="1" applyFill="1" applyBorder="1" applyAlignment="1" applyProtection="1">
      <alignment horizontal="center" vertical="center" shrinkToFit="1"/>
    </xf>
    <xf numFmtId="0" fontId="5" fillId="0" borderId="4" xfId="1" applyFont="1" applyFill="1" applyBorder="1" applyAlignment="1" applyProtection="1">
      <alignment horizontal="center" vertical="center" shrinkToFit="1"/>
    </xf>
    <xf numFmtId="0" fontId="4" fillId="3" borderId="6" xfId="1" applyFont="1" applyFill="1" applyBorder="1" applyAlignment="1" applyProtection="1">
      <alignment horizontal="center" vertical="center" shrinkToFit="1"/>
    </xf>
    <xf numFmtId="0" fontId="4" fillId="4" borderId="7" xfId="1" applyFont="1" applyFill="1" applyBorder="1" applyAlignment="1" applyProtection="1">
      <alignment horizontal="center" vertical="center" shrinkToFit="1"/>
    </xf>
    <xf numFmtId="0" fontId="4" fillId="4" borderId="4" xfId="1" applyFont="1" applyFill="1" applyBorder="1" applyAlignment="1" applyProtection="1">
      <alignment horizontal="center" vertical="center" shrinkToFit="1"/>
    </xf>
    <xf numFmtId="0" fontId="5" fillId="0" borderId="5" xfId="1" applyFont="1" applyFill="1" applyBorder="1" applyAlignment="1" applyProtection="1">
      <alignment horizontal="center" vertical="center" shrinkToFit="1"/>
    </xf>
    <xf numFmtId="181" fontId="5" fillId="0" borderId="5" xfId="1" applyNumberFormat="1" applyFont="1" applyFill="1" applyBorder="1" applyAlignment="1" applyProtection="1">
      <alignment horizontal="center" vertical="center" shrinkToFit="1"/>
    </xf>
    <xf numFmtId="0" fontId="8" fillId="3" borderId="5" xfId="1" applyFont="1" applyFill="1" applyBorder="1" applyAlignment="1" applyProtection="1">
      <alignment horizontal="center" vertical="center" wrapText="1" shrinkToFit="1"/>
    </xf>
    <xf numFmtId="0" fontId="8" fillId="4" borderId="5" xfId="1" applyFont="1" applyFill="1" applyBorder="1" applyAlignment="1" applyProtection="1">
      <alignment horizontal="center" vertical="center" wrapText="1" shrinkToFit="1"/>
    </xf>
    <xf numFmtId="0" fontId="4" fillId="0" borderId="10" xfId="1" applyFont="1" applyFill="1" applyBorder="1" applyAlignment="1" applyProtection="1">
      <alignment horizontal="center" vertical="center" wrapText="1" shrinkToFit="1"/>
    </xf>
    <xf numFmtId="0" fontId="4" fillId="0" borderId="8" xfId="1" applyFont="1" applyFill="1" applyBorder="1" applyAlignment="1" applyProtection="1">
      <alignment horizontal="center" vertical="center" wrapText="1" shrinkToFit="1"/>
    </xf>
    <xf numFmtId="0" fontId="4" fillId="0" borderId="11" xfId="1" applyFont="1" applyFill="1" applyBorder="1" applyAlignment="1" applyProtection="1">
      <alignment horizontal="center" vertical="center" wrapText="1" shrinkToFit="1"/>
    </xf>
    <xf numFmtId="0" fontId="4" fillId="0" borderId="15" xfId="1" applyFont="1" applyFill="1" applyBorder="1" applyAlignment="1" applyProtection="1">
      <alignment horizontal="left" vertical="center" wrapText="1" shrinkToFit="1"/>
    </xf>
    <xf numFmtId="0" fontId="4" fillId="0" borderId="0" xfId="1" applyFont="1" applyFill="1" applyBorder="1" applyAlignment="1" applyProtection="1">
      <alignment horizontal="left" vertical="center" wrapText="1" shrinkToFit="1"/>
    </xf>
    <xf numFmtId="0" fontId="4" fillId="0" borderId="16" xfId="1" applyFont="1" applyFill="1" applyBorder="1" applyAlignment="1" applyProtection="1">
      <alignment horizontal="left" vertical="center" wrapText="1" shrinkToFit="1"/>
    </xf>
    <xf numFmtId="0" fontId="4" fillId="0" borderId="15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16" xfId="1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55" fontId="5" fillId="0" borderId="0" xfId="0" applyNumberFormat="1" applyFont="1" applyFill="1" applyBorder="1" applyAlignment="1" applyProtection="1">
      <alignment horizontal="right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0" fontId="4" fillId="0" borderId="14" xfId="1" applyFont="1" applyFill="1" applyBorder="1" applyAlignment="1" applyProtection="1">
      <alignment horizontal="center" vertical="center" shrinkToFit="1"/>
    </xf>
    <xf numFmtId="0" fontId="4" fillId="3" borderId="6" xfId="1" applyFont="1" applyFill="1" applyBorder="1" applyAlignment="1" applyProtection="1">
      <alignment vertical="center" shrinkToFit="1"/>
    </xf>
    <xf numFmtId="0" fontId="4" fillId="4" borderId="7" xfId="1" applyFont="1" applyFill="1" applyBorder="1" applyAlignment="1" applyProtection="1">
      <alignment vertical="center" shrinkToFit="1"/>
    </xf>
    <xf numFmtId="0" fontId="4" fillId="4" borderId="4" xfId="1" applyFont="1" applyFill="1" applyBorder="1" applyAlignment="1" applyProtection="1">
      <alignment vertical="center" shrinkToFit="1"/>
    </xf>
    <xf numFmtId="0" fontId="4" fillId="3" borderId="5" xfId="1" applyFont="1" applyFill="1" applyBorder="1" applyAlignment="1" applyProtection="1">
      <alignment horizontal="center" vertical="center" shrinkToFit="1"/>
    </xf>
    <xf numFmtId="0" fontId="4" fillId="4" borderId="5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7" xfId="1" applyFont="1" applyFill="1" applyBorder="1" applyAlignment="1" applyProtection="1">
      <alignment horizontal="center" vertical="center" shrinkToFit="1"/>
    </xf>
    <xf numFmtId="0" fontId="8" fillId="0" borderId="4" xfId="1" applyFont="1" applyFill="1" applyBorder="1" applyAlignment="1" applyProtection="1">
      <alignment horizontal="center" vertical="center" shrinkToFit="1"/>
    </xf>
    <xf numFmtId="0" fontId="4" fillId="3" borderId="7" xfId="1" applyFont="1" applyFill="1" applyBorder="1" applyAlignment="1" applyProtection="1">
      <alignment horizontal="left" vertical="center" shrinkToFit="1"/>
    </xf>
    <xf numFmtId="0" fontId="4" fillId="3" borderId="4" xfId="1" applyFont="1" applyFill="1" applyBorder="1" applyAlignment="1" applyProtection="1">
      <alignment horizontal="left" vertical="center" shrinkToFit="1"/>
    </xf>
    <xf numFmtId="0" fontId="4" fillId="4" borderId="13" xfId="1" applyFont="1" applyFill="1" applyBorder="1" applyAlignment="1" applyProtection="1">
      <alignment horizontal="left" vertical="center" shrinkToFit="1"/>
    </xf>
    <xf numFmtId="0" fontId="4" fillId="4" borderId="14" xfId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 applyProtection="1">
      <alignment horizontal="left" vertical="center" shrinkToFit="1"/>
    </xf>
    <xf numFmtId="0" fontId="8" fillId="3" borderId="5" xfId="1" applyFont="1" applyFill="1" applyBorder="1" applyAlignment="1" applyProtection="1">
      <alignment horizontal="left" vertical="center" wrapText="1" shrinkToFit="1"/>
    </xf>
    <xf numFmtId="0" fontId="8" fillId="4" borderId="5" xfId="1" applyFont="1" applyFill="1" applyBorder="1" applyAlignment="1" applyProtection="1">
      <alignment horizontal="left" vertical="center" wrapText="1" shrinkToFit="1"/>
    </xf>
    <xf numFmtId="0" fontId="4" fillId="3" borderId="10" xfId="1" applyFont="1" applyFill="1" applyBorder="1" applyAlignment="1" applyProtection="1">
      <alignment horizontal="left" vertical="center" shrinkToFit="1"/>
    </xf>
    <xf numFmtId="0" fontId="4" fillId="4" borderId="12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vertical="top" wrapText="1" shrinkToFit="1"/>
    </xf>
    <xf numFmtId="0" fontId="4" fillId="0" borderId="8" xfId="1" applyFont="1" applyFill="1" applyBorder="1" applyAlignment="1" applyProtection="1">
      <alignment horizontal="left" vertical="top" wrapText="1" shrinkToFit="1"/>
    </xf>
    <xf numFmtId="0" fontId="4" fillId="0" borderId="11" xfId="1" applyFont="1" applyFill="1" applyBorder="1" applyAlignment="1" applyProtection="1">
      <alignment horizontal="left" vertical="top" wrapText="1" shrinkToFit="1"/>
    </xf>
    <xf numFmtId="0" fontId="4" fillId="0" borderId="15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6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3" borderId="10" xfId="1" applyFont="1" applyFill="1" applyBorder="1" applyAlignment="1" applyProtection="1">
      <alignment horizontal="left" vertical="center" wrapText="1" shrinkToFit="1"/>
    </xf>
    <xf numFmtId="0" fontId="4" fillId="4" borderId="8" xfId="1" applyFont="1" applyFill="1" applyBorder="1" applyAlignment="1" applyProtection="1">
      <alignment horizontal="left" vertical="center" wrapText="1" shrinkToFit="1"/>
    </xf>
    <xf numFmtId="0" fontId="4" fillId="4" borderId="11" xfId="1" applyFont="1" applyFill="1" applyBorder="1" applyAlignment="1" applyProtection="1">
      <alignment horizontal="left" vertical="center" wrapText="1" shrinkToFit="1"/>
    </xf>
    <xf numFmtId="0" fontId="4" fillId="4" borderId="15" xfId="1" applyFont="1" applyFill="1" applyBorder="1" applyAlignment="1" applyProtection="1">
      <alignment horizontal="left" vertical="center" wrapText="1" shrinkToFit="1"/>
    </xf>
    <xf numFmtId="0" fontId="4" fillId="4" borderId="0" xfId="1" applyFont="1" applyFill="1" applyBorder="1" applyAlignment="1" applyProtection="1">
      <alignment horizontal="left" vertical="center" wrapText="1" shrinkToFit="1"/>
    </xf>
    <xf numFmtId="0" fontId="4" fillId="4" borderId="16" xfId="1" applyFont="1" applyFill="1" applyBorder="1" applyAlignment="1" applyProtection="1">
      <alignment horizontal="left" vertical="center" wrapText="1" shrinkToFit="1"/>
    </xf>
    <xf numFmtId="0" fontId="4" fillId="4" borderId="12" xfId="1" applyFont="1" applyFill="1" applyBorder="1" applyAlignment="1" applyProtection="1">
      <alignment horizontal="left" vertical="center" wrapText="1" shrinkToFit="1"/>
    </xf>
    <xf numFmtId="0" fontId="4" fillId="4" borderId="13" xfId="1" applyFont="1" applyFill="1" applyBorder="1" applyAlignment="1" applyProtection="1">
      <alignment horizontal="left" vertical="center" wrapText="1" shrinkToFit="1"/>
    </xf>
    <xf numFmtId="0" fontId="4" fillId="4" borderId="14" xfId="1" applyFont="1" applyFill="1" applyBorder="1" applyAlignment="1" applyProtection="1">
      <alignment horizontal="left" vertical="center" wrapText="1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wrapText="1" shrinkToFit="1"/>
    </xf>
    <xf numFmtId="0" fontId="4" fillId="0" borderId="8" xfId="0" applyFont="1" applyFill="1" applyBorder="1" applyAlignment="1" applyProtection="1">
      <alignment horizontal="left" vertical="center" wrapText="1" shrinkToFit="1"/>
    </xf>
    <xf numFmtId="0" fontId="4" fillId="0" borderId="11" xfId="0" applyFont="1" applyFill="1" applyBorder="1" applyAlignment="1" applyProtection="1">
      <alignment horizontal="left" vertical="center" wrapText="1" shrinkToFit="1"/>
    </xf>
    <xf numFmtId="0" fontId="4" fillId="0" borderId="12" xfId="0" applyFont="1" applyFill="1" applyBorder="1" applyAlignment="1" applyProtection="1">
      <alignment horizontal="left" vertical="center" wrapText="1" shrinkToFit="1"/>
    </xf>
    <xf numFmtId="0" fontId="4" fillId="0" borderId="13" xfId="0" applyFont="1" applyFill="1" applyBorder="1" applyAlignment="1" applyProtection="1">
      <alignment horizontal="left" vertical="center" wrapText="1" shrinkToFit="1"/>
    </xf>
    <xf numFmtId="0" fontId="4" fillId="0" borderId="14" xfId="0" applyFont="1" applyFill="1" applyBorder="1" applyAlignment="1" applyProtection="1">
      <alignment horizontal="left" vertical="center" wrapText="1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4" fillId="0" borderId="6" xfId="1" applyFont="1" applyFill="1" applyBorder="1" applyAlignment="1" applyProtection="1">
      <alignment horizontal="left" vertical="center" shrinkToFit="1"/>
    </xf>
    <xf numFmtId="178" fontId="4" fillId="0" borderId="6" xfId="1" applyNumberFormat="1" applyFont="1" applyFill="1" applyBorder="1" applyAlignment="1" applyProtection="1">
      <alignment horizontal="center" vertical="center" shrinkToFit="1"/>
    </xf>
    <xf numFmtId="178" fontId="4" fillId="0" borderId="7" xfId="1" applyNumberFormat="1" applyFont="1" applyFill="1" applyBorder="1" applyAlignment="1" applyProtection="1">
      <alignment horizontal="center" vertical="center" shrinkToFit="1"/>
    </xf>
    <xf numFmtId="178" fontId="4" fillId="0" borderId="4" xfId="1" applyNumberFormat="1" applyFont="1" applyFill="1" applyBorder="1" applyAlignment="1" applyProtection="1">
      <alignment horizontal="center" vertical="center" shrinkToFit="1"/>
    </xf>
    <xf numFmtId="0" fontId="4" fillId="0" borderId="13" xfId="1" applyFont="1" applyFill="1" applyBorder="1" applyAlignment="1" applyProtection="1">
      <alignment horizontal="right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 applyProtection="1">
      <alignment horizontal="left" vertical="center" wrapText="1" shrinkToFit="1"/>
    </xf>
    <xf numFmtId="0" fontId="4" fillId="0" borderId="8" xfId="1" applyFont="1" applyFill="1" applyBorder="1" applyAlignment="1" applyProtection="1">
      <alignment horizontal="left" vertical="center" wrapText="1" shrinkToFit="1"/>
    </xf>
    <xf numFmtId="0" fontId="4" fillId="0" borderId="11" xfId="1" applyFont="1" applyFill="1" applyBorder="1" applyAlignment="1" applyProtection="1">
      <alignment horizontal="left" vertical="center" wrapText="1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vertical="center" shrinkToFit="1"/>
    </xf>
    <xf numFmtId="0" fontId="4" fillId="0" borderId="5" xfId="1" applyFont="1" applyFill="1" applyBorder="1" applyAlignment="1" applyProtection="1">
      <alignment horizontal="center" vertical="center" shrinkToFit="1"/>
    </xf>
    <xf numFmtId="0" fontId="4" fillId="0" borderId="6" xfId="1" applyFont="1" applyFill="1" applyBorder="1" applyAlignment="1" applyProtection="1">
      <alignment horizontal="right" vertical="center" shrinkToFit="1"/>
    </xf>
    <xf numFmtId="0" fontId="4" fillId="0" borderId="7" xfId="1" applyFont="1" applyFill="1" applyBorder="1" applyAlignment="1" applyProtection="1">
      <alignment horizontal="right" vertical="center" shrinkToFit="1"/>
    </xf>
    <xf numFmtId="0" fontId="4" fillId="0" borderId="10" xfId="1" applyFont="1" applyFill="1" applyBorder="1" applyAlignment="1" applyProtection="1">
      <alignment horizontal="left" wrapText="1" shrinkToFit="1"/>
    </xf>
    <xf numFmtId="0" fontId="4" fillId="0" borderId="8" xfId="1" applyFont="1" applyFill="1" applyBorder="1" applyAlignment="1" applyProtection="1">
      <alignment horizontal="left" wrapText="1" shrinkToFit="1"/>
    </xf>
    <xf numFmtId="0" fontId="4" fillId="0" borderId="11" xfId="1" applyFont="1" applyFill="1" applyBorder="1" applyAlignment="1" applyProtection="1">
      <alignment horizontal="left" wrapText="1" shrinkToFit="1"/>
    </xf>
    <xf numFmtId="0" fontId="4" fillId="0" borderId="15" xfId="1" applyFont="1" applyFill="1" applyBorder="1" applyAlignment="1" applyProtection="1">
      <alignment horizontal="center" vertical="center" wrapText="1" shrinkToFit="1"/>
    </xf>
    <xf numFmtId="0" fontId="4" fillId="0" borderId="0" xfId="1" applyFont="1" applyFill="1" applyBorder="1" applyAlignment="1" applyProtection="1">
      <alignment horizontal="center" vertical="center" wrapText="1" shrinkToFit="1"/>
    </xf>
    <xf numFmtId="0" fontId="4" fillId="0" borderId="16" xfId="1" applyFont="1" applyFill="1" applyBorder="1" applyAlignment="1" applyProtection="1">
      <alignment horizontal="center" vertical="center" wrapText="1" shrinkToFit="1"/>
    </xf>
    <xf numFmtId="0" fontId="4" fillId="0" borderId="12" xfId="1" applyFont="1" applyFill="1" applyBorder="1" applyAlignment="1" applyProtection="1">
      <alignment horizontal="center" vertical="center" wrapText="1" shrinkToFit="1"/>
    </xf>
    <xf numFmtId="0" fontId="4" fillId="0" borderId="13" xfId="1" applyFont="1" applyFill="1" applyBorder="1" applyAlignment="1" applyProtection="1">
      <alignment horizontal="center" vertical="center" wrapText="1" shrinkToFit="1"/>
    </xf>
    <xf numFmtId="0" fontId="4" fillId="0" borderId="14" xfId="1" applyFont="1" applyFill="1" applyBorder="1" applyAlignment="1" applyProtection="1">
      <alignment horizontal="center" vertical="center" wrapText="1" shrinkToFit="1"/>
    </xf>
    <xf numFmtId="0" fontId="4" fillId="2" borderId="10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left" vertical="center" wrapText="1" shrinkToFit="1"/>
    </xf>
    <xf numFmtId="0" fontId="4" fillId="2" borderId="11" xfId="1" applyFont="1" applyFill="1" applyBorder="1" applyAlignment="1" applyProtection="1">
      <alignment horizontal="left" vertical="center" wrapText="1" shrinkToFit="1"/>
    </xf>
    <xf numFmtId="0" fontId="8" fillId="0" borderId="13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 shrinkToFit="1"/>
    </xf>
    <xf numFmtId="0" fontId="4" fillId="3" borderId="17" xfId="1" applyFont="1" applyFill="1" applyBorder="1" applyAlignment="1" applyProtection="1">
      <alignment horizontal="center" vertical="center" textRotation="255" shrinkToFit="1"/>
    </xf>
    <xf numFmtId="0" fontId="4" fillId="4" borderId="17" xfId="1" applyFont="1" applyFill="1" applyBorder="1" applyAlignment="1" applyProtection="1">
      <alignment horizontal="center" vertical="center" textRotation="255" shrinkToFit="1"/>
    </xf>
    <xf numFmtId="0" fontId="4" fillId="4" borderId="5" xfId="1" applyFont="1" applyFill="1" applyBorder="1" applyAlignment="1" applyProtection="1">
      <alignment horizontal="center" vertical="center" textRotation="255" shrinkToFit="1"/>
    </xf>
    <xf numFmtId="0" fontId="4" fillId="0" borderId="5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center" vertical="center" textRotation="255" shrinkToFit="1"/>
    </xf>
    <xf numFmtId="0" fontId="4" fillId="0" borderId="8" xfId="1" applyFont="1" applyFill="1" applyBorder="1" applyAlignment="1" applyProtection="1">
      <alignment horizontal="center" vertical="center" textRotation="255" shrinkToFit="1"/>
    </xf>
    <xf numFmtId="0" fontId="4" fillId="0" borderId="11" xfId="1" applyFont="1" applyFill="1" applyBorder="1" applyAlignment="1" applyProtection="1">
      <alignment horizontal="center" vertical="center" textRotation="255" shrinkToFit="1"/>
    </xf>
    <xf numFmtId="0" fontId="4" fillId="0" borderId="15" xfId="1" applyFont="1" applyFill="1" applyBorder="1" applyAlignment="1" applyProtection="1">
      <alignment horizontal="center" vertical="center" textRotation="255" shrinkToFit="1"/>
    </xf>
    <xf numFmtId="0" fontId="4" fillId="0" borderId="0" xfId="1" applyFont="1" applyFill="1" applyBorder="1" applyAlignment="1" applyProtection="1">
      <alignment horizontal="center" vertical="center" textRotation="255" shrinkToFit="1"/>
    </xf>
    <xf numFmtId="0" fontId="4" fillId="0" borderId="16" xfId="1" applyFont="1" applyFill="1" applyBorder="1" applyAlignment="1" applyProtection="1">
      <alignment horizontal="center" vertical="center" textRotation="255" shrinkToFit="1"/>
    </xf>
    <xf numFmtId="0" fontId="4" fillId="0" borderId="12" xfId="1" applyFont="1" applyFill="1" applyBorder="1" applyAlignment="1" applyProtection="1">
      <alignment horizontal="center" vertical="center" textRotation="255" shrinkToFit="1"/>
    </xf>
    <xf numFmtId="0" fontId="4" fillId="0" borderId="13" xfId="1" applyFont="1" applyFill="1" applyBorder="1" applyAlignment="1" applyProtection="1">
      <alignment horizontal="center" vertical="center" textRotation="255" shrinkToFit="1"/>
    </xf>
    <xf numFmtId="0" fontId="4" fillId="0" borderId="14" xfId="1" applyFont="1" applyFill="1" applyBorder="1" applyAlignment="1" applyProtection="1">
      <alignment horizontal="center" vertical="center" textRotation="255" shrinkToFit="1"/>
    </xf>
    <xf numFmtId="1" fontId="4" fillId="0" borderId="6" xfId="1" applyNumberFormat="1" applyFont="1" applyFill="1" applyBorder="1" applyAlignment="1" applyProtection="1">
      <alignment horizontal="center" vertical="center" shrinkToFit="1"/>
    </xf>
    <xf numFmtId="1" fontId="4" fillId="0" borderId="7" xfId="1" applyNumberFormat="1" applyFont="1" applyFill="1" applyBorder="1" applyAlignment="1" applyProtection="1">
      <alignment horizontal="center" vertical="center" shrinkToFit="1"/>
    </xf>
    <xf numFmtId="1" fontId="4" fillId="0" borderId="4" xfId="1" applyNumberFormat="1" applyFont="1" applyFill="1" applyBorder="1" applyAlignment="1" applyProtection="1">
      <alignment horizontal="center" vertical="center" shrinkToFit="1"/>
    </xf>
    <xf numFmtId="0" fontId="4" fillId="3" borderId="7" xfId="1" applyFont="1" applyFill="1" applyBorder="1" applyAlignment="1" applyProtection="1">
      <alignment horizontal="center" vertical="center" shrinkToFit="1"/>
    </xf>
    <xf numFmtId="0" fontId="16" fillId="0" borderId="10" xfId="1" applyFont="1" applyFill="1" applyBorder="1" applyAlignment="1" applyProtection="1">
      <alignment horizontal="center" vertical="center" textRotation="255" wrapText="1" shrinkToFit="1"/>
    </xf>
    <xf numFmtId="0" fontId="16" fillId="0" borderId="8" xfId="1" applyFont="1" applyFill="1" applyBorder="1" applyAlignment="1" applyProtection="1">
      <alignment horizontal="center" vertical="center" textRotation="255" wrapText="1" shrinkToFit="1"/>
    </xf>
    <xf numFmtId="0" fontId="16" fillId="0" borderId="11" xfId="1" applyFont="1" applyFill="1" applyBorder="1" applyAlignment="1" applyProtection="1">
      <alignment horizontal="center" vertical="center" textRotation="255" wrapText="1" shrinkToFit="1"/>
    </xf>
    <xf numFmtId="0" fontId="16" fillId="0" borderId="15" xfId="1" applyFont="1" applyFill="1" applyBorder="1" applyAlignment="1" applyProtection="1">
      <alignment horizontal="center" vertical="center" textRotation="255" wrapText="1" shrinkToFit="1"/>
    </xf>
    <xf numFmtId="0" fontId="16" fillId="0" borderId="0" xfId="1" applyFont="1" applyFill="1" applyBorder="1" applyAlignment="1" applyProtection="1">
      <alignment horizontal="center" vertical="center" textRotation="255" wrapText="1" shrinkToFit="1"/>
    </xf>
    <xf numFmtId="0" fontId="16" fillId="0" borderId="16" xfId="1" applyFont="1" applyFill="1" applyBorder="1" applyAlignment="1" applyProtection="1">
      <alignment horizontal="center" vertical="center" textRotation="255" wrapText="1" shrinkToFit="1"/>
    </xf>
    <xf numFmtId="0" fontId="16" fillId="0" borderId="12" xfId="1" applyFont="1" applyFill="1" applyBorder="1" applyAlignment="1" applyProtection="1">
      <alignment horizontal="center" vertical="center" textRotation="255" wrapText="1" shrinkToFit="1"/>
    </xf>
    <xf numFmtId="0" fontId="16" fillId="0" borderId="13" xfId="1" applyFont="1" applyFill="1" applyBorder="1" applyAlignment="1" applyProtection="1">
      <alignment horizontal="center" vertical="center" textRotation="255" wrapText="1" shrinkToFit="1"/>
    </xf>
    <xf numFmtId="0" fontId="16" fillId="0" borderId="14" xfId="1" applyFont="1" applyFill="1" applyBorder="1" applyAlignment="1" applyProtection="1">
      <alignment horizontal="center" vertical="center" textRotation="255" wrapText="1" shrinkToFit="1"/>
    </xf>
    <xf numFmtId="0" fontId="4" fillId="3" borderId="5" xfId="1" applyFont="1" applyFill="1" applyBorder="1" applyAlignment="1" applyProtection="1">
      <alignment horizontal="center" vertical="center" textRotation="255" shrinkToFit="1"/>
    </xf>
    <xf numFmtId="0" fontId="4" fillId="4" borderId="6" xfId="1" applyFont="1" applyFill="1" applyBorder="1" applyAlignment="1" applyProtection="1">
      <alignment horizontal="center" vertical="center" textRotation="255" shrinkToFit="1"/>
    </xf>
    <xf numFmtId="0" fontId="4" fillId="3" borderId="10" xfId="1" applyFont="1" applyFill="1" applyBorder="1" applyAlignment="1" applyProtection="1">
      <alignment horizontal="center" vertical="center" shrinkToFit="1"/>
    </xf>
    <xf numFmtId="0" fontId="4" fillId="4" borderId="8" xfId="1" applyFont="1" applyFill="1" applyBorder="1" applyAlignment="1" applyProtection="1">
      <alignment horizontal="center" vertical="center" shrinkToFit="1"/>
    </xf>
    <xf numFmtId="0" fontId="4" fillId="4" borderId="12" xfId="1" applyFont="1" applyFill="1" applyBorder="1" applyAlignment="1" applyProtection="1">
      <alignment horizontal="center" vertical="center" shrinkToFit="1"/>
    </xf>
    <xf numFmtId="0" fontId="4" fillId="4" borderId="13" xfId="1" applyFont="1" applyFill="1" applyBorder="1" applyAlignment="1" applyProtection="1">
      <alignment horizontal="center" vertical="center" shrinkToFit="1"/>
    </xf>
    <xf numFmtId="0" fontId="4" fillId="5" borderId="6" xfId="0" applyFont="1" applyFill="1" applyBorder="1" applyAlignment="1" applyProtection="1">
      <alignment horizontal="left" vertical="center" shrinkToFit="1"/>
    </xf>
    <xf numFmtId="0" fontId="4" fillId="5" borderId="7" xfId="0" applyFont="1" applyFill="1" applyBorder="1" applyAlignment="1" applyProtection="1">
      <alignment horizontal="left" vertical="center" shrinkToFit="1"/>
    </xf>
    <xf numFmtId="0" fontId="4" fillId="5" borderId="4" xfId="0" applyFont="1" applyFill="1" applyBorder="1" applyAlignment="1" applyProtection="1">
      <alignment horizontal="left" vertical="center" shrinkToFit="1"/>
    </xf>
    <xf numFmtId="0" fontId="4" fillId="0" borderId="7" xfId="1" applyFont="1" applyFill="1" applyBorder="1" applyAlignment="1" applyProtection="1">
      <alignment vertical="center" shrinkToFit="1"/>
    </xf>
    <xf numFmtId="0" fontId="4" fillId="3" borderId="4" xfId="1" applyFont="1" applyFill="1" applyBorder="1" applyAlignment="1" applyProtection="1">
      <alignment horizontal="center" vertical="center" shrinkToFit="1"/>
    </xf>
    <xf numFmtId="0" fontId="5" fillId="0" borderId="13" xfId="1" applyFont="1" applyFill="1" applyBorder="1" applyAlignment="1" applyProtection="1">
      <alignment horizontal="center" vertical="center" shrinkToFit="1"/>
    </xf>
    <xf numFmtId="0" fontId="13" fillId="0" borderId="7" xfId="1" applyFont="1" applyFill="1" applyBorder="1" applyAlignment="1" applyProtection="1">
      <alignment horizontal="center" vertical="center" shrinkToFit="1"/>
    </xf>
    <xf numFmtId="0" fontId="13" fillId="0" borderId="4" xfId="1" applyFont="1" applyFill="1" applyBorder="1" applyAlignment="1" applyProtection="1">
      <alignment horizontal="center" vertical="center" shrinkToFit="1"/>
    </xf>
    <xf numFmtId="181" fontId="4" fillId="0" borderId="6" xfId="1" applyNumberFormat="1" applyFont="1" applyFill="1" applyBorder="1" applyAlignment="1" applyProtection="1">
      <alignment horizontal="center" vertical="center" shrinkToFit="1"/>
    </xf>
    <xf numFmtId="181" fontId="4" fillId="0" borderId="7" xfId="1" applyNumberFormat="1" applyFont="1" applyFill="1" applyBorder="1" applyAlignment="1" applyProtection="1">
      <alignment horizontal="center" vertical="center" shrinkToFit="1"/>
    </xf>
    <xf numFmtId="181" fontId="4" fillId="0" borderId="4" xfId="1" applyNumberFormat="1" applyFont="1" applyFill="1" applyBorder="1" applyAlignment="1" applyProtection="1">
      <alignment horizontal="center" vertical="center" shrinkToFit="1"/>
    </xf>
    <xf numFmtId="181" fontId="4" fillId="0" borderId="5" xfId="1" applyNumberFormat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13" fillId="3" borderId="6" xfId="1" applyFont="1" applyFill="1" applyBorder="1" applyAlignment="1" applyProtection="1">
      <alignment horizontal="center" vertical="center" shrinkToFit="1"/>
    </xf>
    <xf numFmtId="0" fontId="13" fillId="4" borderId="7" xfId="1" applyFont="1" applyFill="1" applyBorder="1" applyAlignment="1" applyProtection="1">
      <alignment horizontal="center" vertical="center" shrinkToFit="1"/>
    </xf>
    <xf numFmtId="0" fontId="5" fillId="3" borderId="6" xfId="1" applyFont="1" applyFill="1" applyBorder="1" applyAlignment="1" applyProtection="1">
      <alignment horizontal="center" vertical="center" shrinkToFit="1"/>
    </xf>
    <xf numFmtId="0" fontId="5" fillId="4" borderId="7" xfId="1" applyFont="1" applyFill="1" applyBorder="1" applyAlignment="1" applyProtection="1">
      <alignment horizontal="center" vertical="center" shrinkToFit="1"/>
    </xf>
    <xf numFmtId="0" fontId="5" fillId="4" borderId="4" xfId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center" vertical="center" wrapText="1" shrinkToFit="1"/>
    </xf>
    <xf numFmtId="0" fontId="14" fillId="3" borderId="4" xfId="1" applyFont="1" applyFill="1" applyBorder="1" applyAlignment="1" applyProtection="1">
      <alignment horizontal="center" vertical="center" textRotation="255" shrinkToFit="1"/>
    </xf>
    <xf numFmtId="0" fontId="14" fillId="4" borderId="5" xfId="1" applyFont="1" applyFill="1" applyBorder="1" applyAlignment="1" applyProtection="1">
      <alignment horizontal="center" vertical="center" textRotation="255" shrinkToFit="1"/>
    </xf>
    <xf numFmtId="0" fontId="14" fillId="4" borderId="11" xfId="1" applyFont="1" applyFill="1" applyBorder="1" applyAlignment="1" applyProtection="1">
      <alignment horizontal="center" vertical="center" textRotation="255" shrinkToFit="1"/>
    </xf>
    <xf numFmtId="0" fontId="14" fillId="4" borderId="9" xfId="1" applyFont="1" applyFill="1" applyBorder="1" applyAlignment="1" applyProtection="1">
      <alignment horizontal="center" vertical="center" textRotation="255" shrinkToFit="1"/>
    </xf>
    <xf numFmtId="0" fontId="4" fillId="3" borderId="5" xfId="1" applyFont="1" applyFill="1" applyBorder="1" applyAlignment="1" applyProtection="1">
      <alignment horizontal="left" vertical="center" shrinkToFit="1"/>
    </xf>
    <xf numFmtId="0" fontId="4" fillId="4" borderId="5" xfId="1" applyFont="1" applyFill="1" applyBorder="1" applyAlignment="1" applyProtection="1">
      <alignment horizontal="left" vertical="center" shrinkToFit="1"/>
    </xf>
    <xf numFmtId="0" fontId="4" fillId="3" borderId="10" xfId="1" applyFont="1" applyFill="1" applyBorder="1" applyAlignment="1" applyProtection="1">
      <alignment vertical="center" wrapText="1" shrinkToFit="1"/>
    </xf>
    <xf numFmtId="0" fontId="4" fillId="4" borderId="8" xfId="1" applyFont="1" applyFill="1" applyBorder="1" applyAlignment="1" applyProtection="1">
      <alignment vertical="center" wrapText="1" shrinkToFit="1"/>
    </xf>
    <xf numFmtId="0" fontId="4" fillId="4" borderId="11" xfId="1" applyFont="1" applyFill="1" applyBorder="1" applyAlignment="1" applyProtection="1">
      <alignment vertical="center" wrapText="1" shrinkToFit="1"/>
    </xf>
    <xf numFmtId="0" fontId="4" fillId="4" borderId="15" xfId="1" applyFont="1" applyFill="1" applyBorder="1" applyAlignment="1" applyProtection="1">
      <alignment vertical="center" wrapText="1" shrinkToFit="1"/>
    </xf>
    <xf numFmtId="0" fontId="4" fillId="4" borderId="0" xfId="1" applyFont="1" applyFill="1" applyBorder="1" applyAlignment="1" applyProtection="1">
      <alignment vertical="center" wrapText="1" shrinkToFit="1"/>
    </xf>
    <xf numFmtId="0" fontId="4" fillId="4" borderId="16" xfId="1" applyFont="1" applyFill="1" applyBorder="1" applyAlignment="1" applyProtection="1">
      <alignment vertical="center" wrapText="1" shrinkToFit="1"/>
    </xf>
    <xf numFmtId="0" fontId="4" fillId="4" borderId="12" xfId="1" applyFont="1" applyFill="1" applyBorder="1" applyAlignment="1" applyProtection="1">
      <alignment vertical="center" wrapText="1" shrinkToFit="1"/>
    </xf>
    <xf numFmtId="0" fontId="4" fillId="4" borderId="13" xfId="1" applyFont="1" applyFill="1" applyBorder="1" applyAlignment="1" applyProtection="1">
      <alignment vertical="center" wrapText="1" shrinkToFit="1"/>
    </xf>
    <xf numFmtId="0" fontId="4" fillId="4" borderId="14" xfId="1" applyFont="1" applyFill="1" applyBorder="1" applyAlignment="1" applyProtection="1">
      <alignment vertical="center" wrapText="1" shrinkToFit="1"/>
    </xf>
    <xf numFmtId="0" fontId="4" fillId="4" borderId="11" xfId="1" applyFont="1" applyFill="1" applyBorder="1" applyAlignment="1" applyProtection="1">
      <alignment horizontal="center" vertical="center" shrinkToFit="1"/>
    </xf>
    <xf numFmtId="0" fontId="4" fillId="4" borderId="15" xfId="1" applyFont="1" applyFill="1" applyBorder="1" applyAlignment="1" applyProtection="1">
      <alignment horizontal="center" vertical="center" shrinkToFit="1"/>
    </xf>
    <xf numFmtId="0" fontId="4" fillId="4" borderId="0" xfId="1" applyFont="1" applyFill="1" applyBorder="1" applyAlignment="1" applyProtection="1">
      <alignment horizontal="center" vertical="center" shrinkToFit="1"/>
    </xf>
    <xf numFmtId="0" fontId="4" fillId="4" borderId="16" xfId="1" applyFont="1" applyFill="1" applyBorder="1" applyAlignment="1" applyProtection="1">
      <alignment horizontal="center" vertical="center" shrinkToFit="1"/>
    </xf>
    <xf numFmtId="0" fontId="4" fillId="4" borderId="14" xfId="1" applyFont="1" applyFill="1" applyBorder="1" applyAlignment="1" applyProtection="1">
      <alignment horizontal="center" vertical="center" shrinkToFit="1"/>
    </xf>
    <xf numFmtId="0" fontId="4" fillId="3" borderId="5" xfId="1" applyFont="1" applyFill="1" applyBorder="1" applyAlignment="1" applyProtection="1">
      <alignment horizontal="left" vertical="center" wrapText="1" shrinkToFit="1"/>
    </xf>
    <xf numFmtId="0" fontId="4" fillId="4" borderId="5" xfId="1" applyFont="1" applyFill="1" applyBorder="1" applyAlignment="1" applyProtection="1">
      <alignment horizontal="left" vertical="center" wrapText="1" shrinkToFit="1"/>
    </xf>
    <xf numFmtId="0" fontId="10" fillId="0" borderId="12" xfId="1" applyFont="1" applyFill="1" applyBorder="1" applyAlignment="1" applyProtection="1">
      <alignment horizontal="center" vertical="center" shrinkToFit="1"/>
    </xf>
    <xf numFmtId="0" fontId="10" fillId="0" borderId="13" xfId="1" applyFont="1" applyFill="1" applyBorder="1" applyAlignment="1" applyProtection="1">
      <alignment horizontal="center" vertical="center" shrinkToFit="1"/>
    </xf>
    <xf numFmtId="0" fontId="14" fillId="4" borderId="4" xfId="1" applyFont="1" applyFill="1" applyBorder="1" applyAlignment="1" applyProtection="1">
      <alignment horizontal="center" vertical="center" textRotation="255" shrinkToFit="1"/>
    </xf>
    <xf numFmtId="0" fontId="4" fillId="3" borderId="10" xfId="1" applyFont="1" applyFill="1" applyBorder="1" applyAlignment="1" applyProtection="1">
      <alignment horizontal="center" vertical="center" textRotation="255" wrapText="1" shrinkToFit="1"/>
    </xf>
    <xf numFmtId="0" fontId="4" fillId="4" borderId="8" xfId="1" applyFont="1" applyFill="1" applyBorder="1" applyAlignment="1" applyProtection="1">
      <alignment horizontal="center" vertical="center" textRotation="255" wrapText="1" shrinkToFit="1"/>
    </xf>
    <xf numFmtId="0" fontId="4" fillId="4" borderId="15" xfId="1" applyFont="1" applyFill="1" applyBorder="1" applyAlignment="1" applyProtection="1">
      <alignment horizontal="center" vertical="center" textRotation="255" wrapText="1" shrinkToFit="1"/>
    </xf>
    <xf numFmtId="0" fontId="4" fillId="4" borderId="0" xfId="1" applyFont="1" applyFill="1" applyBorder="1" applyAlignment="1" applyProtection="1">
      <alignment horizontal="center" vertical="center" textRotation="255" wrapText="1" shrinkToFit="1"/>
    </xf>
    <xf numFmtId="0" fontId="4" fillId="4" borderId="12" xfId="1" applyFont="1" applyFill="1" applyBorder="1" applyAlignment="1" applyProtection="1">
      <alignment horizontal="center" vertical="center" textRotation="255" wrapText="1" shrinkToFit="1"/>
    </xf>
    <xf numFmtId="0" fontId="4" fillId="4" borderId="13" xfId="1" applyFont="1" applyFill="1" applyBorder="1" applyAlignment="1" applyProtection="1">
      <alignment horizontal="center" vertical="center" textRotation="255" wrapText="1" shrinkToFit="1"/>
    </xf>
    <xf numFmtId="0" fontId="5" fillId="0" borderId="8" xfId="1" applyFont="1" applyFill="1" applyBorder="1" applyAlignment="1" applyProtection="1">
      <alignment horizontal="left" vertical="center" shrinkToFit="1"/>
    </xf>
    <xf numFmtId="0" fontId="5" fillId="0" borderId="11" xfId="1" applyFont="1" applyFill="1" applyBorder="1" applyAlignment="1" applyProtection="1">
      <alignment horizontal="left" vertical="center" shrinkToFit="1"/>
    </xf>
    <xf numFmtId="0" fontId="4" fillId="0" borderId="8" xfId="1" applyFont="1" applyFill="1" applyBorder="1" applyAlignment="1" applyProtection="1">
      <alignment vertical="center" shrinkToFit="1"/>
    </xf>
    <xf numFmtId="0" fontId="4" fillId="0" borderId="11" xfId="1" applyFont="1" applyFill="1" applyBorder="1" applyAlignment="1" applyProtection="1">
      <alignment vertical="center" shrinkToFit="1"/>
    </xf>
    <xf numFmtId="0" fontId="13" fillId="3" borderId="5" xfId="1" applyFont="1" applyFill="1" applyBorder="1" applyAlignment="1" applyProtection="1">
      <alignment horizontal="center" vertical="center" shrinkToFit="1"/>
    </xf>
    <xf numFmtId="0" fontId="13" fillId="4" borderId="5" xfId="1" applyFont="1" applyFill="1" applyBorder="1" applyAlignment="1" applyProtection="1">
      <alignment horizontal="center" vertical="center" shrinkToFit="1"/>
    </xf>
    <xf numFmtId="0" fontId="4" fillId="3" borderId="15" xfId="1" applyFont="1" applyFill="1" applyBorder="1" applyAlignment="1" applyProtection="1">
      <alignment horizontal="left" vertical="center" wrapText="1" shrinkToFit="1"/>
    </xf>
    <xf numFmtId="0" fontId="4" fillId="3" borderId="15" xfId="1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left" vertical="center" shrinkToFit="1"/>
    </xf>
    <xf numFmtId="0" fontId="4" fillId="5" borderId="6" xfId="1" applyFont="1" applyFill="1" applyBorder="1" applyAlignment="1" applyProtection="1">
      <alignment horizontal="center" vertical="center" shrinkToFit="1"/>
    </xf>
    <xf numFmtId="0" fontId="4" fillId="5" borderId="7" xfId="1" applyFont="1" applyFill="1" applyBorder="1" applyAlignment="1" applyProtection="1">
      <alignment horizontal="center" vertical="center" shrinkToFit="1"/>
    </xf>
    <xf numFmtId="0" fontId="4" fillId="5" borderId="4" xfId="1" applyFont="1" applyFill="1" applyBorder="1" applyAlignment="1" applyProtection="1">
      <alignment horizontal="center" vertical="center" shrinkToFit="1"/>
    </xf>
    <xf numFmtId="0" fontId="11" fillId="0" borderId="0" xfId="1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179" fontId="5" fillId="0" borderId="6" xfId="0" applyNumberFormat="1" applyFont="1" applyFill="1" applyBorder="1" applyAlignment="1" applyProtection="1">
      <alignment horizontal="center" vertical="center" shrinkToFit="1"/>
    </xf>
    <xf numFmtId="179" fontId="5" fillId="0" borderId="7" xfId="0" applyNumberFormat="1" applyFont="1" applyFill="1" applyBorder="1" applyAlignment="1" applyProtection="1">
      <alignment horizontal="center" vertical="center" shrinkToFit="1"/>
    </xf>
    <xf numFmtId="179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left" vertical="center" shrinkToFit="1"/>
    </xf>
    <xf numFmtId="0" fontId="5" fillId="2" borderId="4" xfId="0" applyFont="1" applyFill="1" applyBorder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0" fontId="5" fillId="2" borderId="7" xfId="0" applyNumberFormat="1" applyFont="1" applyFill="1" applyBorder="1" applyAlignment="1" applyProtection="1">
      <alignment horizontal="left" vertical="center" shrinkToFit="1"/>
    </xf>
    <xf numFmtId="0" fontId="5" fillId="2" borderId="4" xfId="0" applyNumberFormat="1" applyFont="1" applyFill="1" applyBorder="1" applyAlignment="1" applyProtection="1">
      <alignment horizontal="left" vertical="center" shrinkToFit="1"/>
    </xf>
    <xf numFmtId="0" fontId="5" fillId="0" borderId="10" xfId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right" vertical="center" shrinkToFit="1"/>
    </xf>
    <xf numFmtId="0" fontId="4" fillId="2" borderId="7" xfId="1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vertical="center" shrinkToFit="1"/>
    </xf>
    <xf numFmtId="0" fontId="4" fillId="0" borderId="4" xfId="1" applyFont="1" applyFill="1" applyBorder="1" applyAlignment="1" applyProtection="1">
      <alignment vertical="center" shrinkToFit="1"/>
    </xf>
    <xf numFmtId="0" fontId="4" fillId="0" borderId="14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5" fillId="3" borderId="9" xfId="1" applyFont="1" applyFill="1" applyBorder="1" applyAlignment="1" applyProtection="1">
      <alignment horizontal="center" vertical="center" shrinkToFit="1"/>
    </xf>
    <xf numFmtId="0" fontId="5" fillId="4" borderId="9" xfId="1" applyFont="1" applyFill="1" applyBorder="1" applyAlignment="1" applyProtection="1">
      <alignment horizontal="center" vertical="center" shrinkToFit="1"/>
    </xf>
    <xf numFmtId="181" fontId="13" fillId="0" borderId="6" xfId="1" applyNumberFormat="1" applyFont="1" applyFill="1" applyBorder="1" applyAlignment="1" applyProtection="1">
      <alignment horizontal="center" vertical="center" shrinkToFit="1"/>
    </xf>
    <xf numFmtId="181" fontId="13" fillId="0" borderId="7" xfId="1" applyNumberFormat="1" applyFont="1" applyFill="1" applyBorder="1" applyAlignment="1" applyProtection="1">
      <alignment horizontal="center" vertical="center" shrinkToFit="1"/>
    </xf>
    <xf numFmtId="181" fontId="13" fillId="0" borderId="4" xfId="1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115"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800&#20581;&#24247;&#22679;&#36914;&#35506;/&#9733;&#9319;&#20581;&#24247;&#12389;&#12367;&#12426;&#25285;&#24403;&#65288;&#26628;&#39178;&#65289;/00&#26628;&#39178;/03%20&#29305;&#23450;&#32102;&#39135;&#26045;&#35373;/06%20&#26628;&#39178;&#31649;&#29702;&#22577;&#21578;&#26360;/&#65288;&#21442;&#32771;&#65289;&#30476;&#27096;&#24335;/&#32102;&#39135;&#26045;&#35373;&#26628;&#39178;&#31649;&#29702;&#22577;&#21578;&#26360;&#65288;&#31532;&#65304;&#21495;&#27096;&#24335;&#65289;&#65288;&#23398;&#26657;&#2999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10800&#20581;&#24247;&#12389;&#12367;&#12426;&#35506;/&#9733;&#9319;&#20581;&#24247;&#12389;&#12367;&#12426;&#25285;&#24403;&#65288;&#26628;&#39178;&#65289;/&#9734;02&#22320;&#22495;&#20445;&#20581;&#35506;&#26989;&#21209;/&#20445;&#20581;&#25152;&#24773;&#22577;&#12471;&#12473;&#12486;&#12512;&#38306;&#36899;/&#26032;&#12471;&#12473;&#12486;&#12512;&#29992;&#12288;&#26628;&#39178;&#31649;&#29702;&#22577;&#21578;&#26360;/&#20316;&#26989;&#20013;/&#27096;&#24335;&#22793;&#26356;&#28168;&#12415;/&#12304;0307&#21407;&#26412;&#12305;&#32102;&#39135;&#26045;&#35373;&#26628;&#39178;&#31649;&#29702;&#22577;&#21578;&#26360;&#65288;&#23398;&#2665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印刷用シート"/>
      <sheetName val="リスト（8号様式用）"/>
    </sheetNames>
    <sheetDataSet>
      <sheetData sheetId="0"/>
      <sheetData sheetId="1"/>
      <sheetData sheetId="2">
        <row r="2">
          <cell r="B2" t="str">
            <v>有</v>
          </cell>
          <cell r="C2" t="str">
            <v>特定給食施設</v>
          </cell>
          <cell r="D2" t="str">
            <v>平塚</v>
          </cell>
          <cell r="E2" t="str">
            <v>共同調理場</v>
          </cell>
          <cell r="F2" t="str">
            <v>直営</v>
          </cell>
          <cell r="G2" t="str">
            <v>管理栄養士</v>
          </cell>
          <cell r="H2" t="str">
            <v>専任</v>
          </cell>
          <cell r="I2" t="str">
            <v>単一給食</v>
          </cell>
          <cell r="J2" t="str">
            <v>朝食</v>
          </cell>
          <cell r="K2" t="str">
            <v>1食</v>
          </cell>
        </row>
        <row r="3">
          <cell r="B3" t="str">
            <v>無</v>
          </cell>
          <cell r="C3" t="str">
            <v>小規模特定給食施設</v>
          </cell>
          <cell r="D3" t="str">
            <v>鎌倉</v>
          </cell>
          <cell r="E3" t="str">
            <v>単独実施校</v>
          </cell>
          <cell r="F3" t="str">
            <v>委託</v>
          </cell>
          <cell r="G3" t="str">
            <v>栄養士</v>
          </cell>
          <cell r="H3" t="str">
            <v>兼任</v>
          </cell>
          <cell r="I3" t="str">
            <v>選択給食</v>
          </cell>
          <cell r="J3" t="str">
            <v>昼食</v>
          </cell>
          <cell r="K3" t="str">
            <v>2食</v>
          </cell>
        </row>
        <row r="4">
          <cell r="D4" t="str">
            <v>小田原</v>
          </cell>
          <cell r="E4" t="str">
            <v>その他</v>
          </cell>
          <cell r="J4" t="str">
            <v>夕食</v>
          </cell>
          <cell r="K4" t="str">
            <v>1日</v>
          </cell>
        </row>
        <row r="5">
          <cell r="D5" t="str">
            <v>茅ケ崎</v>
          </cell>
          <cell r="J5" t="str">
            <v>朝食・昼食</v>
          </cell>
        </row>
        <row r="6">
          <cell r="D6" t="str">
            <v>厚木</v>
          </cell>
          <cell r="J6" t="str">
            <v>朝食・夕食</v>
          </cell>
        </row>
        <row r="7">
          <cell r="J7" t="str">
            <v>昼食・夕食</v>
          </cell>
        </row>
        <row r="8">
          <cell r="J8" t="str">
            <v>朝食・昼食・夕食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（学校用）"/>
      <sheetName val="印刷用シート（市様式）反映作業済み"/>
      <sheetName val="リスト（8号様式用）"/>
    </sheetNames>
    <sheetDataSet>
      <sheetData sheetId="0"/>
      <sheetData sheetId="1" refreshError="1"/>
      <sheetData sheetId="2">
        <row r="2">
          <cell r="I2" t="str">
            <v>単一給食</v>
          </cell>
        </row>
        <row r="3">
          <cell r="I3" t="str">
            <v>選択給食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3"/>
  <sheetViews>
    <sheetView tabSelected="1" topLeftCell="A10" zoomScaleNormal="100" zoomScaleSheetLayoutView="100" workbookViewId="0">
      <selection activeCell="D21" sqref="D21"/>
    </sheetView>
  </sheetViews>
  <sheetFormatPr defaultRowHeight="13.5" x14ac:dyDescent="0.15"/>
  <cols>
    <col min="1" max="1" width="4.5" style="2" bestFit="1" customWidth="1"/>
    <col min="2" max="2" width="32.5" style="1" customWidth="1"/>
    <col min="3" max="3" width="32.5" style="2" customWidth="1"/>
    <col min="4" max="4" width="23.875" style="1" customWidth="1"/>
    <col min="5" max="5" width="10" style="3" customWidth="1"/>
    <col min="6" max="16384" width="9" style="2"/>
  </cols>
  <sheetData>
    <row r="1" spans="1:5" x14ac:dyDescent="0.15">
      <c r="A1" s="31" t="s">
        <v>500</v>
      </c>
      <c r="B1" s="32" t="s">
        <v>0</v>
      </c>
      <c r="C1" s="33" t="s">
        <v>1</v>
      </c>
      <c r="D1" s="5" t="s">
        <v>485</v>
      </c>
      <c r="E1" s="96" t="s">
        <v>204</v>
      </c>
    </row>
    <row r="2" spans="1:5" ht="64.5" x14ac:dyDescent="0.15">
      <c r="A2" s="34">
        <v>1</v>
      </c>
      <c r="B2" s="35" t="s">
        <v>99</v>
      </c>
      <c r="C2" s="36" t="s">
        <v>530</v>
      </c>
      <c r="D2" s="20"/>
      <c r="E2" s="97" t="s">
        <v>467</v>
      </c>
    </row>
    <row r="3" spans="1:5" s="4" customFormat="1" x14ac:dyDescent="0.15">
      <c r="A3" s="37">
        <v>2</v>
      </c>
      <c r="B3" s="35" t="s">
        <v>239</v>
      </c>
      <c r="C3" s="38" t="s">
        <v>472</v>
      </c>
      <c r="D3" s="6"/>
      <c r="E3" s="98" t="s">
        <v>487</v>
      </c>
    </row>
    <row r="4" spans="1:5" s="4" customFormat="1" ht="13.5" customHeight="1" x14ac:dyDescent="0.15">
      <c r="A4" s="39">
        <v>3</v>
      </c>
      <c r="B4" s="117" t="s">
        <v>100</v>
      </c>
      <c r="C4" s="40" t="s">
        <v>2</v>
      </c>
      <c r="D4" s="7"/>
      <c r="E4" s="99" t="s">
        <v>487</v>
      </c>
    </row>
    <row r="5" spans="1:5" s="4" customFormat="1" x14ac:dyDescent="0.15">
      <c r="A5" s="41">
        <v>4</v>
      </c>
      <c r="B5" s="118"/>
      <c r="C5" s="42" t="s">
        <v>240</v>
      </c>
      <c r="D5" s="8"/>
      <c r="E5" s="100" t="s">
        <v>487</v>
      </c>
    </row>
    <row r="6" spans="1:5" s="4" customFormat="1" x14ac:dyDescent="0.15">
      <c r="A6" s="43">
        <v>5</v>
      </c>
      <c r="B6" s="118"/>
      <c r="C6" s="42" t="s">
        <v>241</v>
      </c>
      <c r="D6" s="8"/>
      <c r="E6" s="100" t="s">
        <v>488</v>
      </c>
    </row>
    <row r="7" spans="1:5" s="4" customFormat="1" x14ac:dyDescent="0.15">
      <c r="A7" s="41">
        <v>6</v>
      </c>
      <c r="B7" s="118"/>
      <c r="C7" s="42" t="s">
        <v>242</v>
      </c>
      <c r="D7" s="8"/>
      <c r="E7" s="100" t="s">
        <v>487</v>
      </c>
    </row>
    <row r="8" spans="1:5" s="4" customFormat="1" x14ac:dyDescent="0.15">
      <c r="A8" s="43">
        <v>7</v>
      </c>
      <c r="B8" s="118"/>
      <c r="C8" s="42" t="s">
        <v>243</v>
      </c>
      <c r="D8" s="8"/>
      <c r="E8" s="100" t="s">
        <v>487</v>
      </c>
    </row>
    <row r="9" spans="1:5" s="4" customFormat="1" ht="13.5" customHeight="1" x14ac:dyDescent="0.15">
      <c r="A9" s="41">
        <v>8</v>
      </c>
      <c r="B9" s="118"/>
      <c r="C9" s="42" t="s">
        <v>244</v>
      </c>
      <c r="D9" s="8"/>
      <c r="E9" s="100" t="s">
        <v>487</v>
      </c>
    </row>
    <row r="10" spans="1:5" s="4" customFormat="1" ht="14.25" customHeight="1" x14ac:dyDescent="0.15">
      <c r="A10" s="43">
        <v>9</v>
      </c>
      <c r="B10" s="118"/>
      <c r="C10" s="42" t="s">
        <v>245</v>
      </c>
      <c r="D10" s="8"/>
      <c r="E10" s="100" t="s">
        <v>487</v>
      </c>
    </row>
    <row r="11" spans="1:5" s="4" customFormat="1" ht="14.25" customHeight="1" x14ac:dyDescent="0.15">
      <c r="A11" s="41">
        <v>10</v>
      </c>
      <c r="B11" s="118"/>
      <c r="C11" s="42" t="s">
        <v>246</v>
      </c>
      <c r="D11" s="8"/>
      <c r="E11" s="100" t="s">
        <v>487</v>
      </c>
    </row>
    <row r="12" spans="1:5" s="4" customFormat="1" ht="13.5" customHeight="1" x14ac:dyDescent="0.15">
      <c r="A12" s="43">
        <v>11</v>
      </c>
      <c r="B12" s="118"/>
      <c r="C12" s="42" t="s">
        <v>247</v>
      </c>
      <c r="D12" s="8"/>
      <c r="E12" s="100" t="s">
        <v>487</v>
      </c>
    </row>
    <row r="13" spans="1:5" s="4" customFormat="1" x14ac:dyDescent="0.15">
      <c r="A13" s="44">
        <v>12</v>
      </c>
      <c r="B13" s="119"/>
      <c r="C13" s="45" t="s">
        <v>248</v>
      </c>
      <c r="D13" s="9"/>
      <c r="E13" s="101" t="s">
        <v>487</v>
      </c>
    </row>
    <row r="14" spans="1:5" x14ac:dyDescent="0.15">
      <c r="A14" s="39">
        <v>13</v>
      </c>
      <c r="B14" s="117" t="s">
        <v>54</v>
      </c>
      <c r="C14" s="46" t="s">
        <v>54</v>
      </c>
      <c r="D14" s="10"/>
      <c r="E14" s="102" t="s">
        <v>467</v>
      </c>
    </row>
    <row r="15" spans="1:5" x14ac:dyDescent="0.15">
      <c r="A15" s="44">
        <v>14</v>
      </c>
      <c r="B15" s="119"/>
      <c r="C15" s="47" t="s">
        <v>101</v>
      </c>
      <c r="D15" s="9"/>
      <c r="E15" s="101" t="s">
        <v>489</v>
      </c>
    </row>
    <row r="16" spans="1:5" ht="24" x14ac:dyDescent="0.15">
      <c r="A16" s="34">
        <v>15</v>
      </c>
      <c r="B16" s="35" t="s">
        <v>102</v>
      </c>
      <c r="C16" s="94" t="s">
        <v>515</v>
      </c>
      <c r="D16" s="20"/>
      <c r="E16" s="103" t="s">
        <v>496</v>
      </c>
    </row>
    <row r="17" spans="1:5" ht="14.25" customHeight="1" x14ac:dyDescent="0.15">
      <c r="A17" s="53">
        <v>16</v>
      </c>
      <c r="B17" s="127" t="s">
        <v>238</v>
      </c>
      <c r="C17" s="62" t="s">
        <v>103</v>
      </c>
      <c r="D17" s="7"/>
      <c r="E17" s="104" t="s">
        <v>496</v>
      </c>
    </row>
    <row r="18" spans="1:5" ht="13.5" customHeight="1" x14ac:dyDescent="0.15">
      <c r="A18" s="43">
        <v>17</v>
      </c>
      <c r="B18" s="118"/>
      <c r="C18" s="48" t="s">
        <v>83</v>
      </c>
      <c r="D18" s="8"/>
      <c r="E18" s="105" t="s">
        <v>496</v>
      </c>
    </row>
    <row r="19" spans="1:5" ht="13.5" customHeight="1" x14ac:dyDescent="0.15">
      <c r="A19" s="41">
        <v>18</v>
      </c>
      <c r="B19" s="118"/>
      <c r="C19" s="48" t="s">
        <v>84</v>
      </c>
      <c r="D19" s="8"/>
      <c r="E19" s="105" t="s">
        <v>496</v>
      </c>
    </row>
    <row r="20" spans="1:5" ht="14.25" customHeight="1" x14ac:dyDescent="0.15">
      <c r="A20" s="43">
        <v>19</v>
      </c>
      <c r="B20" s="118"/>
      <c r="C20" s="48" t="s">
        <v>82</v>
      </c>
      <c r="D20" s="8"/>
      <c r="E20" s="105" t="s">
        <v>496</v>
      </c>
    </row>
    <row r="21" spans="1:5" ht="14.25" customHeight="1" x14ac:dyDescent="0.15">
      <c r="A21" s="44">
        <v>20</v>
      </c>
      <c r="B21" s="119"/>
      <c r="C21" s="47" t="s">
        <v>104</v>
      </c>
      <c r="D21" s="9"/>
      <c r="E21" s="106" t="s">
        <v>487</v>
      </c>
    </row>
    <row r="22" spans="1:5" ht="13.5" customHeight="1" x14ac:dyDescent="0.15">
      <c r="A22" s="39">
        <v>21</v>
      </c>
      <c r="B22" s="117" t="s">
        <v>105</v>
      </c>
      <c r="C22" s="46" t="s">
        <v>106</v>
      </c>
      <c r="D22" s="10"/>
      <c r="E22" s="102" t="s">
        <v>467</v>
      </c>
    </row>
    <row r="23" spans="1:5" ht="13.5" customHeight="1" x14ac:dyDescent="0.15">
      <c r="A23" s="41">
        <v>22</v>
      </c>
      <c r="B23" s="118"/>
      <c r="C23" s="48" t="s">
        <v>104</v>
      </c>
      <c r="D23" s="8"/>
      <c r="E23" s="105" t="s">
        <v>490</v>
      </c>
    </row>
    <row r="24" spans="1:5" ht="13.5" customHeight="1" x14ac:dyDescent="0.15">
      <c r="A24" s="43">
        <v>23</v>
      </c>
      <c r="B24" s="118"/>
      <c r="C24" s="48" t="s">
        <v>107</v>
      </c>
      <c r="D24" s="8"/>
      <c r="E24" s="105" t="s">
        <v>487</v>
      </c>
    </row>
    <row r="25" spans="1:5" x14ac:dyDescent="0.15">
      <c r="A25" s="41">
        <v>24</v>
      </c>
      <c r="B25" s="118"/>
      <c r="C25" s="48" t="s">
        <v>208</v>
      </c>
      <c r="D25" s="8"/>
      <c r="E25" s="105" t="s">
        <v>487</v>
      </c>
    </row>
    <row r="26" spans="1:5" x14ac:dyDescent="0.15">
      <c r="A26" s="43">
        <v>25</v>
      </c>
      <c r="B26" s="118"/>
      <c r="C26" s="48" t="s">
        <v>108</v>
      </c>
      <c r="D26" s="8"/>
      <c r="E26" s="105" t="s">
        <v>487</v>
      </c>
    </row>
    <row r="27" spans="1:5" x14ac:dyDescent="0.15">
      <c r="A27" s="41">
        <v>26</v>
      </c>
      <c r="B27" s="118"/>
      <c r="C27" s="48" t="s">
        <v>109</v>
      </c>
      <c r="D27" s="8"/>
      <c r="E27" s="105" t="s">
        <v>487</v>
      </c>
    </row>
    <row r="28" spans="1:5" x14ac:dyDescent="0.15">
      <c r="A28" s="49">
        <v>27</v>
      </c>
      <c r="B28" s="119"/>
      <c r="C28" s="47" t="s">
        <v>110</v>
      </c>
      <c r="D28" s="9"/>
      <c r="E28" s="106" t="s">
        <v>496</v>
      </c>
    </row>
    <row r="29" spans="1:5" s="4" customFormat="1" ht="14.25" customHeight="1" x14ac:dyDescent="0.15">
      <c r="A29" s="50">
        <v>28</v>
      </c>
      <c r="B29" s="117" t="s">
        <v>111</v>
      </c>
      <c r="C29" s="40" t="s">
        <v>249</v>
      </c>
      <c r="D29" s="10"/>
      <c r="E29" s="107" t="s">
        <v>496</v>
      </c>
    </row>
    <row r="30" spans="1:5" s="4" customFormat="1" ht="14.25" customHeight="1" x14ac:dyDescent="0.15">
      <c r="A30" s="43">
        <v>29</v>
      </c>
      <c r="B30" s="118"/>
      <c r="C30" s="42" t="s">
        <v>250</v>
      </c>
      <c r="D30" s="8"/>
      <c r="E30" s="100" t="s">
        <v>496</v>
      </c>
    </row>
    <row r="31" spans="1:5" s="4" customFormat="1" ht="13.5" customHeight="1" x14ac:dyDescent="0.15">
      <c r="A31" s="41">
        <v>30</v>
      </c>
      <c r="B31" s="118"/>
      <c r="C31" s="42" t="s">
        <v>112</v>
      </c>
      <c r="D31" s="8"/>
      <c r="E31" s="100" t="s">
        <v>487</v>
      </c>
    </row>
    <row r="32" spans="1:5" s="4" customFormat="1" ht="13.5" customHeight="1" x14ac:dyDescent="0.15">
      <c r="A32" s="43">
        <v>31</v>
      </c>
      <c r="B32" s="118" t="s">
        <v>113</v>
      </c>
      <c r="C32" s="51" t="s">
        <v>3</v>
      </c>
      <c r="D32" s="8"/>
      <c r="E32" s="100" t="s">
        <v>496</v>
      </c>
    </row>
    <row r="33" spans="1:5" s="4" customFormat="1" ht="13.5" customHeight="1" x14ac:dyDescent="0.15">
      <c r="A33" s="41">
        <v>32</v>
      </c>
      <c r="B33" s="118"/>
      <c r="C33" s="51" t="s">
        <v>96</v>
      </c>
      <c r="D33" s="8"/>
      <c r="E33" s="100" t="s">
        <v>496</v>
      </c>
    </row>
    <row r="34" spans="1:5" s="4" customFormat="1" x14ac:dyDescent="0.15">
      <c r="A34" s="43">
        <v>33</v>
      </c>
      <c r="B34" s="118"/>
      <c r="C34" s="51" t="s">
        <v>296</v>
      </c>
      <c r="D34" s="8"/>
      <c r="E34" s="100" t="s">
        <v>496</v>
      </c>
    </row>
    <row r="35" spans="1:5" s="4" customFormat="1" x14ac:dyDescent="0.15">
      <c r="A35" s="41">
        <v>34</v>
      </c>
      <c r="B35" s="118"/>
      <c r="C35" s="51" t="s">
        <v>251</v>
      </c>
      <c r="D35" s="8"/>
      <c r="E35" s="100" t="s">
        <v>496</v>
      </c>
    </row>
    <row r="36" spans="1:5" s="4" customFormat="1" x14ac:dyDescent="0.15">
      <c r="A36" s="43">
        <v>35</v>
      </c>
      <c r="B36" s="118"/>
      <c r="C36" s="51" t="s">
        <v>97</v>
      </c>
      <c r="D36" s="8"/>
      <c r="E36" s="100" t="s">
        <v>496</v>
      </c>
    </row>
    <row r="37" spans="1:5" s="4" customFormat="1" x14ac:dyDescent="0.15">
      <c r="A37" s="41">
        <v>36</v>
      </c>
      <c r="B37" s="118"/>
      <c r="C37" s="51" t="s">
        <v>252</v>
      </c>
      <c r="D37" s="8"/>
      <c r="E37" s="100" t="s">
        <v>490</v>
      </c>
    </row>
    <row r="38" spans="1:5" s="4" customFormat="1" ht="22.5" x14ac:dyDescent="0.15">
      <c r="A38" s="49">
        <v>37</v>
      </c>
      <c r="B38" s="119"/>
      <c r="C38" s="52" t="s">
        <v>473</v>
      </c>
      <c r="D38" s="9"/>
      <c r="E38" s="101" t="s">
        <v>487</v>
      </c>
    </row>
    <row r="39" spans="1:5" s="4" customFormat="1" ht="24" x14ac:dyDescent="0.15">
      <c r="A39" s="53">
        <v>38</v>
      </c>
      <c r="B39" s="127" t="s">
        <v>114</v>
      </c>
      <c r="C39" s="54" t="s">
        <v>98</v>
      </c>
      <c r="D39" s="7"/>
      <c r="E39" s="99" t="s">
        <v>496</v>
      </c>
    </row>
    <row r="40" spans="1:5" s="4" customFormat="1" ht="24" x14ac:dyDescent="0.15">
      <c r="A40" s="43">
        <v>39</v>
      </c>
      <c r="B40" s="118"/>
      <c r="C40" s="42" t="s">
        <v>63</v>
      </c>
      <c r="D40" s="8"/>
      <c r="E40" s="100" t="s">
        <v>496</v>
      </c>
    </row>
    <row r="41" spans="1:5" s="4" customFormat="1" x14ac:dyDescent="0.15">
      <c r="A41" s="41">
        <v>40</v>
      </c>
      <c r="B41" s="118"/>
      <c r="C41" s="42" t="s">
        <v>64</v>
      </c>
      <c r="D41" s="8"/>
      <c r="E41" s="100" t="s">
        <v>496</v>
      </c>
    </row>
    <row r="42" spans="1:5" s="4" customFormat="1" x14ac:dyDescent="0.15">
      <c r="A42" s="43">
        <v>41</v>
      </c>
      <c r="B42" s="118"/>
      <c r="C42" s="42" t="s">
        <v>65</v>
      </c>
      <c r="D42" s="8"/>
      <c r="E42" s="100" t="s">
        <v>496</v>
      </c>
    </row>
    <row r="43" spans="1:5" s="4" customFormat="1" x14ac:dyDescent="0.15">
      <c r="A43" s="41">
        <v>42</v>
      </c>
      <c r="B43" s="118"/>
      <c r="C43" s="42" t="s">
        <v>253</v>
      </c>
      <c r="D43" s="8"/>
      <c r="E43" s="100" t="s">
        <v>496</v>
      </c>
    </row>
    <row r="44" spans="1:5" s="4" customFormat="1" x14ac:dyDescent="0.15">
      <c r="A44" s="49">
        <v>43</v>
      </c>
      <c r="B44" s="119"/>
      <c r="C44" s="45" t="s">
        <v>104</v>
      </c>
      <c r="D44" s="9"/>
      <c r="E44" s="101" t="s">
        <v>491</v>
      </c>
    </row>
    <row r="45" spans="1:5" ht="13.5" customHeight="1" x14ac:dyDescent="0.15">
      <c r="A45" s="50">
        <v>44</v>
      </c>
      <c r="B45" s="88" t="s">
        <v>115</v>
      </c>
      <c r="C45" s="46" t="s">
        <v>116</v>
      </c>
      <c r="D45" s="10" t="s">
        <v>531</v>
      </c>
      <c r="E45" s="102" t="s">
        <v>467</v>
      </c>
    </row>
    <row r="46" spans="1:5" x14ac:dyDescent="0.15">
      <c r="A46" s="43">
        <v>45</v>
      </c>
      <c r="B46" s="118" t="s">
        <v>117</v>
      </c>
      <c r="C46" s="48" t="s">
        <v>118</v>
      </c>
      <c r="D46" s="8"/>
      <c r="E46" s="105" t="s">
        <v>487</v>
      </c>
    </row>
    <row r="47" spans="1:5" x14ac:dyDescent="0.15">
      <c r="A47" s="41">
        <v>46</v>
      </c>
      <c r="B47" s="118"/>
      <c r="C47" s="48" t="s">
        <v>119</v>
      </c>
      <c r="D47" s="8"/>
      <c r="E47" s="105" t="s">
        <v>487</v>
      </c>
    </row>
    <row r="48" spans="1:5" x14ac:dyDescent="0.15">
      <c r="A48" s="43">
        <v>47</v>
      </c>
      <c r="B48" s="118"/>
      <c r="C48" s="48" t="s">
        <v>209</v>
      </c>
      <c r="D48" s="8"/>
      <c r="E48" s="105" t="s">
        <v>487</v>
      </c>
    </row>
    <row r="49" spans="1:5" x14ac:dyDescent="0.15">
      <c r="A49" s="41">
        <v>48</v>
      </c>
      <c r="B49" s="118"/>
      <c r="C49" s="48" t="s">
        <v>201</v>
      </c>
      <c r="D49" s="8"/>
      <c r="E49" s="105" t="s">
        <v>487</v>
      </c>
    </row>
    <row r="50" spans="1:5" x14ac:dyDescent="0.15">
      <c r="A50" s="43">
        <v>49</v>
      </c>
      <c r="B50" s="118"/>
      <c r="C50" s="48" t="s">
        <v>210</v>
      </c>
      <c r="D50" s="8"/>
      <c r="E50" s="105" t="s">
        <v>487</v>
      </c>
    </row>
    <row r="51" spans="1:5" x14ac:dyDescent="0.15">
      <c r="A51" s="41">
        <v>50</v>
      </c>
      <c r="B51" s="118"/>
      <c r="C51" s="48" t="s">
        <v>202</v>
      </c>
      <c r="D51" s="8"/>
      <c r="E51" s="105" t="s">
        <v>492</v>
      </c>
    </row>
    <row r="52" spans="1:5" x14ac:dyDescent="0.15">
      <c r="A52" s="43">
        <v>51</v>
      </c>
      <c r="B52" s="118"/>
      <c r="C52" s="48" t="s">
        <v>211</v>
      </c>
      <c r="D52" s="8"/>
      <c r="E52" s="105" t="s">
        <v>488</v>
      </c>
    </row>
    <row r="53" spans="1:5" x14ac:dyDescent="0.15">
      <c r="A53" s="41">
        <v>52</v>
      </c>
      <c r="B53" s="118"/>
      <c r="C53" s="48" t="s">
        <v>108</v>
      </c>
      <c r="D53" s="8"/>
      <c r="E53" s="105" t="s">
        <v>492</v>
      </c>
    </row>
    <row r="54" spans="1:5" x14ac:dyDescent="0.15">
      <c r="A54" s="43">
        <v>53</v>
      </c>
      <c r="B54" s="118"/>
      <c r="C54" s="48" t="s">
        <v>46</v>
      </c>
      <c r="D54" s="8"/>
      <c r="E54" s="105" t="s">
        <v>487</v>
      </c>
    </row>
    <row r="55" spans="1:5" x14ac:dyDescent="0.15">
      <c r="A55" s="41">
        <v>54</v>
      </c>
      <c r="B55" s="118" t="s">
        <v>120</v>
      </c>
      <c r="C55" s="48" t="s">
        <v>39</v>
      </c>
      <c r="D55" s="8"/>
      <c r="E55" s="105" t="s">
        <v>496</v>
      </c>
    </row>
    <row r="56" spans="1:5" x14ac:dyDescent="0.15">
      <c r="A56" s="43">
        <v>55</v>
      </c>
      <c r="B56" s="118"/>
      <c r="C56" s="48" t="s">
        <v>40</v>
      </c>
      <c r="D56" s="8"/>
      <c r="E56" s="105" t="s">
        <v>496</v>
      </c>
    </row>
    <row r="57" spans="1:5" x14ac:dyDescent="0.15">
      <c r="A57" s="41">
        <v>56</v>
      </c>
      <c r="B57" s="118"/>
      <c r="C57" s="48" t="s">
        <v>41</v>
      </c>
      <c r="D57" s="8"/>
      <c r="E57" s="105" t="s">
        <v>496</v>
      </c>
    </row>
    <row r="58" spans="1:5" x14ac:dyDescent="0.15">
      <c r="A58" s="43">
        <v>57</v>
      </c>
      <c r="B58" s="118"/>
      <c r="C58" s="48" t="s">
        <v>42</v>
      </c>
      <c r="D58" s="8"/>
      <c r="E58" s="105" t="s">
        <v>496</v>
      </c>
    </row>
    <row r="59" spans="1:5" x14ac:dyDescent="0.15">
      <c r="A59" s="41">
        <v>58</v>
      </c>
      <c r="B59" s="118"/>
      <c r="C59" s="48" t="s">
        <v>43</v>
      </c>
      <c r="D59" s="8"/>
      <c r="E59" s="105" t="s">
        <v>496</v>
      </c>
    </row>
    <row r="60" spans="1:5" x14ac:dyDescent="0.15">
      <c r="A60" s="43">
        <v>59</v>
      </c>
      <c r="B60" s="118"/>
      <c r="C60" s="48" t="s">
        <v>44</v>
      </c>
      <c r="D60" s="8"/>
      <c r="E60" s="105" t="s">
        <v>496</v>
      </c>
    </row>
    <row r="61" spans="1:5" x14ac:dyDescent="0.15">
      <c r="A61" s="41">
        <v>60</v>
      </c>
      <c r="B61" s="118"/>
      <c r="C61" s="48" t="s">
        <v>47</v>
      </c>
      <c r="D61" s="8"/>
      <c r="E61" s="105" t="s">
        <v>497</v>
      </c>
    </row>
    <row r="62" spans="1:5" x14ac:dyDescent="0.15">
      <c r="A62" s="43">
        <v>61</v>
      </c>
      <c r="B62" s="118"/>
      <c r="C62" s="48" t="s">
        <v>48</v>
      </c>
      <c r="D62" s="8"/>
      <c r="E62" s="105" t="s">
        <v>496</v>
      </c>
    </row>
    <row r="63" spans="1:5" x14ac:dyDescent="0.15">
      <c r="A63" s="44">
        <v>62</v>
      </c>
      <c r="B63" s="119"/>
      <c r="C63" s="47" t="s">
        <v>104</v>
      </c>
      <c r="D63" s="9"/>
      <c r="E63" s="106" t="s">
        <v>488</v>
      </c>
    </row>
    <row r="64" spans="1:5" s="4" customFormat="1" ht="14.25" customHeight="1" x14ac:dyDescent="0.15">
      <c r="A64" s="39">
        <v>63</v>
      </c>
      <c r="B64" s="117" t="s">
        <v>121</v>
      </c>
      <c r="C64" s="40" t="s">
        <v>122</v>
      </c>
      <c r="D64" s="10"/>
      <c r="E64" s="107" t="s">
        <v>490</v>
      </c>
    </row>
    <row r="65" spans="1:5" s="4" customFormat="1" ht="14.25" customHeight="1" x14ac:dyDescent="0.15">
      <c r="A65" s="41">
        <v>64</v>
      </c>
      <c r="B65" s="118"/>
      <c r="C65" s="42" t="s">
        <v>123</v>
      </c>
      <c r="D65" s="8"/>
      <c r="E65" s="100" t="s">
        <v>467</v>
      </c>
    </row>
    <row r="66" spans="1:5" s="4" customFormat="1" ht="14.25" customHeight="1" x14ac:dyDescent="0.15">
      <c r="A66" s="49">
        <v>65</v>
      </c>
      <c r="B66" s="119"/>
      <c r="C66" s="45" t="s">
        <v>124</v>
      </c>
      <c r="D66" s="9"/>
      <c r="E66" s="101" t="s">
        <v>467</v>
      </c>
    </row>
    <row r="67" spans="1:5" ht="13.5" customHeight="1" x14ac:dyDescent="0.15">
      <c r="A67" s="50">
        <v>66</v>
      </c>
      <c r="B67" s="128" t="s">
        <v>474</v>
      </c>
      <c r="C67" s="40" t="s">
        <v>125</v>
      </c>
      <c r="D67" s="10"/>
      <c r="E67" s="102" t="s">
        <v>488</v>
      </c>
    </row>
    <row r="68" spans="1:5" x14ac:dyDescent="0.15">
      <c r="A68" s="43">
        <v>67</v>
      </c>
      <c r="B68" s="129"/>
      <c r="C68" s="42" t="s">
        <v>212</v>
      </c>
      <c r="D68" s="8"/>
      <c r="E68" s="105" t="s">
        <v>490</v>
      </c>
    </row>
    <row r="69" spans="1:5" x14ac:dyDescent="0.15">
      <c r="A69" s="41">
        <v>68</v>
      </c>
      <c r="B69" s="129"/>
      <c r="C69" s="42" t="s">
        <v>213</v>
      </c>
      <c r="D69" s="8"/>
      <c r="E69" s="105" t="s">
        <v>487</v>
      </c>
    </row>
    <row r="70" spans="1:5" x14ac:dyDescent="0.15">
      <c r="A70" s="43">
        <v>69</v>
      </c>
      <c r="B70" s="129"/>
      <c r="C70" s="42" t="s">
        <v>214</v>
      </c>
      <c r="D70" s="8"/>
      <c r="E70" s="105" t="s">
        <v>487</v>
      </c>
    </row>
    <row r="71" spans="1:5" x14ac:dyDescent="0.15">
      <c r="A71" s="41">
        <v>70</v>
      </c>
      <c r="B71" s="129"/>
      <c r="C71" s="42" t="s">
        <v>126</v>
      </c>
      <c r="D71" s="8"/>
      <c r="E71" s="105" t="s">
        <v>490</v>
      </c>
    </row>
    <row r="72" spans="1:5" x14ac:dyDescent="0.15">
      <c r="A72" s="43">
        <v>71</v>
      </c>
      <c r="B72" s="129"/>
      <c r="C72" s="42" t="s">
        <v>215</v>
      </c>
      <c r="D72" s="8"/>
      <c r="E72" s="105" t="s">
        <v>487</v>
      </c>
    </row>
    <row r="73" spans="1:5" x14ac:dyDescent="0.15">
      <c r="A73" s="41">
        <v>72</v>
      </c>
      <c r="B73" s="129"/>
      <c r="C73" s="42" t="s">
        <v>216</v>
      </c>
      <c r="D73" s="8"/>
      <c r="E73" s="105" t="s">
        <v>487</v>
      </c>
    </row>
    <row r="74" spans="1:5" x14ac:dyDescent="0.15">
      <c r="A74" s="43">
        <v>73</v>
      </c>
      <c r="B74" s="129"/>
      <c r="C74" s="42" t="s">
        <v>217</v>
      </c>
      <c r="D74" s="8"/>
      <c r="E74" s="105" t="s">
        <v>488</v>
      </c>
    </row>
    <row r="75" spans="1:5" x14ac:dyDescent="0.15">
      <c r="A75" s="41">
        <v>74</v>
      </c>
      <c r="B75" s="129"/>
      <c r="C75" s="42" t="s">
        <v>218</v>
      </c>
      <c r="D75" s="8"/>
      <c r="E75" s="105" t="s">
        <v>487</v>
      </c>
    </row>
    <row r="76" spans="1:5" x14ac:dyDescent="0.15">
      <c r="A76" s="43">
        <v>75</v>
      </c>
      <c r="B76" s="129"/>
      <c r="C76" s="42" t="s">
        <v>215</v>
      </c>
      <c r="D76" s="8"/>
      <c r="E76" s="105" t="s">
        <v>493</v>
      </c>
    </row>
    <row r="77" spans="1:5" x14ac:dyDescent="0.15">
      <c r="A77" s="41">
        <v>76</v>
      </c>
      <c r="B77" s="129"/>
      <c r="C77" s="42" t="s">
        <v>216</v>
      </c>
      <c r="D77" s="8"/>
      <c r="E77" s="105" t="s">
        <v>491</v>
      </c>
    </row>
    <row r="78" spans="1:5" x14ac:dyDescent="0.15">
      <c r="A78" s="43">
        <v>77</v>
      </c>
      <c r="B78" s="129"/>
      <c r="C78" s="42" t="s">
        <v>217</v>
      </c>
      <c r="D78" s="8"/>
      <c r="E78" s="105" t="s">
        <v>487</v>
      </c>
    </row>
    <row r="79" spans="1:5" x14ac:dyDescent="0.15">
      <c r="A79" s="41">
        <v>78</v>
      </c>
      <c r="B79" s="129"/>
      <c r="C79" s="42" t="s">
        <v>127</v>
      </c>
      <c r="D79" s="8"/>
      <c r="E79" s="105" t="s">
        <v>487</v>
      </c>
    </row>
    <row r="80" spans="1:5" x14ac:dyDescent="0.15">
      <c r="A80" s="43">
        <v>79</v>
      </c>
      <c r="B80" s="129"/>
      <c r="C80" s="42" t="s">
        <v>215</v>
      </c>
      <c r="D80" s="8"/>
      <c r="E80" s="105" t="s">
        <v>490</v>
      </c>
    </row>
    <row r="81" spans="1:5" x14ac:dyDescent="0.15">
      <c r="A81" s="41">
        <v>80</v>
      </c>
      <c r="B81" s="129"/>
      <c r="C81" s="42" t="s">
        <v>216</v>
      </c>
      <c r="D81" s="8"/>
      <c r="E81" s="105" t="s">
        <v>487</v>
      </c>
    </row>
    <row r="82" spans="1:5" x14ac:dyDescent="0.15">
      <c r="A82" s="43">
        <v>81</v>
      </c>
      <c r="B82" s="129"/>
      <c r="C82" s="42" t="s">
        <v>217</v>
      </c>
      <c r="D82" s="8"/>
      <c r="E82" s="105" t="s">
        <v>487</v>
      </c>
    </row>
    <row r="83" spans="1:5" x14ac:dyDescent="0.15">
      <c r="A83" s="41">
        <v>82</v>
      </c>
      <c r="B83" s="129"/>
      <c r="C83" s="42" t="s">
        <v>128</v>
      </c>
      <c r="D83" s="8"/>
      <c r="E83" s="105" t="s">
        <v>490</v>
      </c>
    </row>
    <row r="84" spans="1:5" x14ac:dyDescent="0.15">
      <c r="A84" s="43">
        <v>83</v>
      </c>
      <c r="B84" s="129"/>
      <c r="C84" s="42" t="s">
        <v>219</v>
      </c>
      <c r="D84" s="8"/>
      <c r="E84" s="105" t="s">
        <v>487</v>
      </c>
    </row>
    <row r="85" spans="1:5" x14ac:dyDescent="0.15">
      <c r="A85" s="41">
        <v>84</v>
      </c>
      <c r="B85" s="129"/>
      <c r="C85" s="42" t="s">
        <v>220</v>
      </c>
      <c r="D85" s="8"/>
      <c r="E85" s="105" t="s">
        <v>487</v>
      </c>
    </row>
    <row r="86" spans="1:5" x14ac:dyDescent="0.15">
      <c r="A86" s="43">
        <v>85</v>
      </c>
      <c r="B86" s="129"/>
      <c r="C86" s="42" t="s">
        <v>221</v>
      </c>
      <c r="D86" s="8"/>
      <c r="E86" s="105" t="s">
        <v>487</v>
      </c>
    </row>
    <row r="87" spans="1:5" x14ac:dyDescent="0.15">
      <c r="A87" s="41">
        <v>86</v>
      </c>
      <c r="B87" s="129"/>
      <c r="C87" s="42" t="s">
        <v>222</v>
      </c>
      <c r="D87" s="8"/>
      <c r="E87" s="105" t="s">
        <v>487</v>
      </c>
    </row>
    <row r="88" spans="1:5" x14ac:dyDescent="0.15">
      <c r="A88" s="43">
        <v>87</v>
      </c>
      <c r="B88" s="129"/>
      <c r="C88" s="42" t="s">
        <v>215</v>
      </c>
      <c r="D88" s="8"/>
      <c r="E88" s="105" t="s">
        <v>487</v>
      </c>
    </row>
    <row r="89" spans="1:5" x14ac:dyDescent="0.15">
      <c r="A89" s="41">
        <v>88</v>
      </c>
      <c r="B89" s="129"/>
      <c r="C89" s="42" t="s">
        <v>216</v>
      </c>
      <c r="D89" s="8"/>
      <c r="E89" s="105" t="s">
        <v>489</v>
      </c>
    </row>
    <row r="90" spans="1:5" x14ac:dyDescent="0.15">
      <c r="A90" s="43">
        <v>89</v>
      </c>
      <c r="B90" s="129"/>
      <c r="C90" s="42" t="s">
        <v>217</v>
      </c>
      <c r="D90" s="8"/>
      <c r="E90" s="105" t="s">
        <v>487</v>
      </c>
    </row>
    <row r="91" spans="1:5" x14ac:dyDescent="0.15">
      <c r="A91" s="41">
        <v>90</v>
      </c>
      <c r="B91" s="129"/>
      <c r="C91" s="42" t="s">
        <v>129</v>
      </c>
      <c r="D91" s="18">
        <f>SUM(D67,D71,D75,D79,D83,D87)</f>
        <v>0</v>
      </c>
      <c r="E91" s="120" t="s">
        <v>469</v>
      </c>
    </row>
    <row r="92" spans="1:5" x14ac:dyDescent="0.15">
      <c r="A92" s="43">
        <v>91</v>
      </c>
      <c r="B92" s="129"/>
      <c r="C92" s="42" t="s">
        <v>223</v>
      </c>
      <c r="D92" s="18">
        <f t="shared" ref="D92:D94" si="0">SUM(D68,D72,D76,D80,D84,D88)</f>
        <v>0</v>
      </c>
      <c r="E92" s="120"/>
    </row>
    <row r="93" spans="1:5" x14ac:dyDescent="0.15">
      <c r="A93" s="41">
        <v>92</v>
      </c>
      <c r="B93" s="129"/>
      <c r="C93" s="42" t="s">
        <v>224</v>
      </c>
      <c r="D93" s="18">
        <f t="shared" si="0"/>
        <v>0</v>
      </c>
      <c r="E93" s="120"/>
    </row>
    <row r="94" spans="1:5" x14ac:dyDescent="0.15">
      <c r="A94" s="49">
        <v>93</v>
      </c>
      <c r="B94" s="130"/>
      <c r="C94" s="45" t="s">
        <v>225</v>
      </c>
      <c r="D94" s="25">
        <f t="shared" si="0"/>
        <v>0</v>
      </c>
      <c r="E94" s="121"/>
    </row>
    <row r="95" spans="1:5" ht="24.75" customHeight="1" x14ac:dyDescent="0.15">
      <c r="A95" s="50">
        <v>94</v>
      </c>
      <c r="B95" s="117" t="s">
        <v>519</v>
      </c>
      <c r="C95" s="46" t="s">
        <v>498</v>
      </c>
      <c r="D95" s="10"/>
      <c r="E95" s="102" t="s">
        <v>487</v>
      </c>
    </row>
    <row r="96" spans="1:5" x14ac:dyDescent="0.15">
      <c r="A96" s="43">
        <v>95</v>
      </c>
      <c r="B96" s="118"/>
      <c r="C96" s="48" t="s">
        <v>205</v>
      </c>
      <c r="D96" s="8"/>
      <c r="E96" s="105" t="s">
        <v>493</v>
      </c>
    </row>
    <row r="97" spans="1:5" ht="15.75" customHeight="1" x14ac:dyDescent="0.15">
      <c r="A97" s="41">
        <v>96</v>
      </c>
      <c r="B97" s="118"/>
      <c r="C97" s="48" t="s">
        <v>130</v>
      </c>
      <c r="D97" s="8"/>
      <c r="E97" s="105" t="s">
        <v>487</v>
      </c>
    </row>
    <row r="98" spans="1:5" ht="15.75" customHeight="1" x14ac:dyDescent="0.15">
      <c r="A98" s="43">
        <v>97</v>
      </c>
      <c r="B98" s="118"/>
      <c r="C98" s="48" t="s">
        <v>131</v>
      </c>
      <c r="D98" s="8"/>
      <c r="E98" s="105" t="s">
        <v>494</v>
      </c>
    </row>
    <row r="99" spans="1:5" ht="15.75" customHeight="1" x14ac:dyDescent="0.15">
      <c r="A99" s="41">
        <v>98</v>
      </c>
      <c r="B99" s="118"/>
      <c r="C99" s="48" t="s">
        <v>132</v>
      </c>
      <c r="D99" s="8"/>
      <c r="E99" s="105" t="s">
        <v>487</v>
      </c>
    </row>
    <row r="100" spans="1:5" ht="15.75" customHeight="1" x14ac:dyDescent="0.15">
      <c r="A100" s="43">
        <v>99</v>
      </c>
      <c r="B100" s="118"/>
      <c r="C100" s="48" t="s">
        <v>524</v>
      </c>
      <c r="D100" s="116"/>
      <c r="E100" s="105" t="s">
        <v>525</v>
      </c>
    </row>
    <row r="101" spans="1:5" x14ac:dyDescent="0.15">
      <c r="A101" s="41">
        <v>100</v>
      </c>
      <c r="B101" s="118"/>
      <c r="C101" s="48" t="s">
        <v>133</v>
      </c>
      <c r="D101" s="8"/>
      <c r="E101" s="105" t="s">
        <v>487</v>
      </c>
    </row>
    <row r="102" spans="1:5" ht="14.25" customHeight="1" x14ac:dyDescent="0.15">
      <c r="A102" s="43">
        <v>101</v>
      </c>
      <c r="B102" s="118"/>
      <c r="C102" s="48" t="s">
        <v>226</v>
      </c>
      <c r="D102" s="8"/>
      <c r="E102" s="105" t="s">
        <v>487</v>
      </c>
    </row>
    <row r="103" spans="1:5" ht="14.25" customHeight="1" x14ac:dyDescent="0.15">
      <c r="A103" s="41">
        <v>102</v>
      </c>
      <c r="B103" s="118"/>
      <c r="C103" s="48" t="s">
        <v>227</v>
      </c>
      <c r="D103" s="8"/>
      <c r="E103" s="105" t="s">
        <v>487</v>
      </c>
    </row>
    <row r="104" spans="1:5" ht="14.25" customHeight="1" x14ac:dyDescent="0.15">
      <c r="A104" s="43">
        <v>103</v>
      </c>
      <c r="B104" s="118"/>
      <c r="C104" s="48" t="s">
        <v>228</v>
      </c>
      <c r="D104" s="8"/>
      <c r="E104" s="105" t="s">
        <v>488</v>
      </c>
    </row>
    <row r="105" spans="1:5" x14ac:dyDescent="0.15">
      <c r="A105" s="41">
        <v>104</v>
      </c>
      <c r="B105" s="118"/>
      <c r="C105" s="48" t="s">
        <v>229</v>
      </c>
      <c r="D105" s="18">
        <f>SUM(D101:D104)</f>
        <v>0</v>
      </c>
      <c r="E105" s="108" t="s">
        <v>470</v>
      </c>
    </row>
    <row r="106" spans="1:5" x14ac:dyDescent="0.15">
      <c r="A106" s="43">
        <v>105</v>
      </c>
      <c r="B106" s="118"/>
      <c r="C106" s="48" t="s">
        <v>230</v>
      </c>
      <c r="D106" s="8"/>
      <c r="E106" s="105" t="s">
        <v>487</v>
      </c>
    </row>
    <row r="107" spans="1:5" ht="13.5" customHeight="1" x14ac:dyDescent="0.15">
      <c r="A107" s="41">
        <v>106</v>
      </c>
      <c r="B107" s="118"/>
      <c r="C107" s="48" t="s">
        <v>134</v>
      </c>
      <c r="D107" s="8"/>
      <c r="E107" s="105" t="s">
        <v>487</v>
      </c>
    </row>
    <row r="108" spans="1:5" ht="13.5" customHeight="1" x14ac:dyDescent="0.15">
      <c r="A108" s="43">
        <v>107</v>
      </c>
      <c r="B108" s="118"/>
      <c r="C108" s="48" t="s">
        <v>226</v>
      </c>
      <c r="D108" s="8"/>
      <c r="E108" s="105" t="s">
        <v>487</v>
      </c>
    </row>
    <row r="109" spans="1:5" ht="13.5" customHeight="1" x14ac:dyDescent="0.15">
      <c r="A109" s="41">
        <v>108</v>
      </c>
      <c r="B109" s="118"/>
      <c r="C109" s="48" t="s">
        <v>227</v>
      </c>
      <c r="D109" s="8"/>
      <c r="E109" s="105" t="s">
        <v>487</v>
      </c>
    </row>
    <row r="110" spans="1:5" ht="13.5" customHeight="1" x14ac:dyDescent="0.15">
      <c r="A110" s="43">
        <v>109</v>
      </c>
      <c r="B110" s="118"/>
      <c r="C110" s="48" t="s">
        <v>228</v>
      </c>
      <c r="D110" s="8"/>
      <c r="E110" s="105" t="s">
        <v>491</v>
      </c>
    </row>
    <row r="111" spans="1:5" x14ac:dyDescent="0.15">
      <c r="A111" s="41">
        <v>110</v>
      </c>
      <c r="B111" s="118"/>
      <c r="C111" s="48" t="s">
        <v>229</v>
      </c>
      <c r="D111" s="18">
        <f>SUM(D107:D110)</f>
        <v>0</v>
      </c>
      <c r="E111" s="108" t="s">
        <v>469</v>
      </c>
    </row>
    <row r="112" spans="1:5" x14ac:dyDescent="0.15">
      <c r="A112" s="43">
        <v>111</v>
      </c>
      <c r="B112" s="118"/>
      <c r="C112" s="48" t="s">
        <v>231</v>
      </c>
      <c r="D112" s="8"/>
      <c r="E112" s="105" t="s">
        <v>487</v>
      </c>
    </row>
    <row r="113" spans="1:5" ht="13.5" customHeight="1" x14ac:dyDescent="0.15">
      <c r="A113" s="41">
        <v>112</v>
      </c>
      <c r="B113" s="118"/>
      <c r="C113" s="48" t="s">
        <v>135</v>
      </c>
      <c r="D113" s="8"/>
      <c r="E113" s="105" t="s">
        <v>493</v>
      </c>
    </row>
    <row r="114" spans="1:5" ht="13.5" customHeight="1" x14ac:dyDescent="0.15">
      <c r="A114" s="43">
        <v>113</v>
      </c>
      <c r="B114" s="118"/>
      <c r="C114" s="48" t="s">
        <v>226</v>
      </c>
      <c r="D114" s="8"/>
      <c r="E114" s="105" t="s">
        <v>487</v>
      </c>
    </row>
    <row r="115" spans="1:5" ht="13.5" customHeight="1" x14ac:dyDescent="0.15">
      <c r="A115" s="41">
        <v>114</v>
      </c>
      <c r="B115" s="118"/>
      <c r="C115" s="48" t="s">
        <v>227</v>
      </c>
      <c r="D115" s="8"/>
      <c r="E115" s="105" t="s">
        <v>487</v>
      </c>
    </row>
    <row r="116" spans="1:5" ht="13.5" customHeight="1" x14ac:dyDescent="0.15">
      <c r="A116" s="43">
        <v>115</v>
      </c>
      <c r="B116" s="118"/>
      <c r="C116" s="48" t="s">
        <v>228</v>
      </c>
      <c r="D116" s="8"/>
      <c r="E116" s="105" t="s">
        <v>488</v>
      </c>
    </row>
    <row r="117" spans="1:5" x14ac:dyDescent="0.15">
      <c r="A117" s="41">
        <v>116</v>
      </c>
      <c r="B117" s="118"/>
      <c r="C117" s="48" t="s">
        <v>229</v>
      </c>
      <c r="D117" s="18">
        <f>SUM(D113:D116)</f>
        <v>0</v>
      </c>
      <c r="E117" s="108" t="s">
        <v>469</v>
      </c>
    </row>
    <row r="118" spans="1:5" x14ac:dyDescent="0.15">
      <c r="A118" s="43">
        <v>117</v>
      </c>
      <c r="B118" s="118"/>
      <c r="C118" s="48" t="s">
        <v>231</v>
      </c>
      <c r="D118" s="8"/>
      <c r="E118" s="105" t="s">
        <v>487</v>
      </c>
    </row>
    <row r="119" spans="1:5" ht="13.5" customHeight="1" x14ac:dyDescent="0.15">
      <c r="A119" s="41">
        <v>118</v>
      </c>
      <c r="B119" s="118"/>
      <c r="C119" s="48" t="s">
        <v>136</v>
      </c>
      <c r="D119" s="8"/>
      <c r="E119" s="105" t="s">
        <v>487</v>
      </c>
    </row>
    <row r="120" spans="1:5" ht="13.5" customHeight="1" x14ac:dyDescent="0.15">
      <c r="A120" s="43">
        <v>119</v>
      </c>
      <c r="B120" s="118"/>
      <c r="C120" s="48" t="s">
        <v>226</v>
      </c>
      <c r="D120" s="8"/>
      <c r="E120" s="105" t="s">
        <v>487</v>
      </c>
    </row>
    <row r="121" spans="1:5" ht="13.5" customHeight="1" x14ac:dyDescent="0.15">
      <c r="A121" s="41">
        <v>120</v>
      </c>
      <c r="B121" s="118"/>
      <c r="C121" s="48" t="s">
        <v>227</v>
      </c>
      <c r="D121" s="8"/>
      <c r="E121" s="105" t="s">
        <v>492</v>
      </c>
    </row>
    <row r="122" spans="1:5" ht="13.5" customHeight="1" x14ac:dyDescent="0.15">
      <c r="A122" s="43">
        <v>121</v>
      </c>
      <c r="B122" s="118"/>
      <c r="C122" s="48" t="s">
        <v>228</v>
      </c>
      <c r="D122" s="8"/>
      <c r="E122" s="105" t="s">
        <v>491</v>
      </c>
    </row>
    <row r="123" spans="1:5" x14ac:dyDescent="0.15">
      <c r="A123" s="41">
        <v>122</v>
      </c>
      <c r="B123" s="118"/>
      <c r="C123" s="48" t="s">
        <v>229</v>
      </c>
      <c r="D123" s="18">
        <f>SUM(D119:D122)</f>
        <v>0</v>
      </c>
      <c r="E123" s="108" t="s">
        <v>469</v>
      </c>
    </row>
    <row r="124" spans="1:5" x14ac:dyDescent="0.15">
      <c r="A124" s="43">
        <v>123</v>
      </c>
      <c r="B124" s="118"/>
      <c r="C124" s="48" t="s">
        <v>231</v>
      </c>
      <c r="D124" s="8"/>
      <c r="E124" s="105" t="s">
        <v>494</v>
      </c>
    </row>
    <row r="125" spans="1:5" ht="13.5" customHeight="1" x14ac:dyDescent="0.15">
      <c r="A125" s="41">
        <v>124</v>
      </c>
      <c r="B125" s="118"/>
      <c r="C125" s="48" t="s">
        <v>526</v>
      </c>
      <c r="D125" s="8"/>
      <c r="E125" s="105" t="s">
        <v>487</v>
      </c>
    </row>
    <row r="126" spans="1:5" ht="13.5" customHeight="1" x14ac:dyDescent="0.15">
      <c r="A126" s="43">
        <v>125</v>
      </c>
      <c r="B126" s="118"/>
      <c r="C126" s="48" t="s">
        <v>527</v>
      </c>
      <c r="D126" s="8"/>
      <c r="E126" s="105" t="s">
        <v>487</v>
      </c>
    </row>
    <row r="127" spans="1:5" ht="13.5" customHeight="1" x14ac:dyDescent="0.15">
      <c r="A127" s="41">
        <v>126</v>
      </c>
      <c r="B127" s="118"/>
      <c r="C127" s="48" t="s">
        <v>528</v>
      </c>
      <c r="D127" s="8"/>
      <c r="E127" s="105" t="s">
        <v>487</v>
      </c>
    </row>
    <row r="128" spans="1:5" ht="13.5" customHeight="1" x14ac:dyDescent="0.15">
      <c r="A128" s="43">
        <v>127</v>
      </c>
      <c r="B128" s="118"/>
      <c r="C128" s="48" t="s">
        <v>529</v>
      </c>
      <c r="D128" s="8"/>
      <c r="E128" s="105" t="s">
        <v>489</v>
      </c>
    </row>
    <row r="129" spans="1:5" x14ac:dyDescent="0.15">
      <c r="A129" s="41">
        <v>128</v>
      </c>
      <c r="B129" s="118"/>
      <c r="C129" s="48" t="s">
        <v>229</v>
      </c>
      <c r="D129" s="18">
        <f>SUM(D125:D128)</f>
        <v>0</v>
      </c>
      <c r="E129" s="108" t="s">
        <v>470</v>
      </c>
    </row>
    <row r="130" spans="1:5" x14ac:dyDescent="0.15">
      <c r="A130" s="43">
        <v>129</v>
      </c>
      <c r="B130" s="118"/>
      <c r="C130" s="48" t="s">
        <v>231</v>
      </c>
      <c r="D130" s="8"/>
      <c r="E130" s="105" t="s">
        <v>487</v>
      </c>
    </row>
    <row r="131" spans="1:5" x14ac:dyDescent="0.15">
      <c r="A131" s="41">
        <v>130</v>
      </c>
      <c r="B131" s="118"/>
      <c r="C131" s="48" t="s">
        <v>232</v>
      </c>
      <c r="D131" s="18">
        <f>SUM(D101,D107,D113,D119,D125)</f>
        <v>0</v>
      </c>
      <c r="E131" s="120" t="s">
        <v>470</v>
      </c>
    </row>
    <row r="132" spans="1:5" x14ac:dyDescent="0.15">
      <c r="A132" s="43">
        <v>131</v>
      </c>
      <c r="B132" s="118"/>
      <c r="C132" s="48" t="s">
        <v>233</v>
      </c>
      <c r="D132" s="18">
        <f t="shared" ref="D132:D134" si="1">SUM(D102,D108,D114,D120,D126)</f>
        <v>0</v>
      </c>
      <c r="E132" s="120"/>
    </row>
    <row r="133" spans="1:5" x14ac:dyDescent="0.15">
      <c r="A133" s="41">
        <v>132</v>
      </c>
      <c r="B133" s="118"/>
      <c r="C133" s="48" t="s">
        <v>234</v>
      </c>
      <c r="D133" s="18">
        <f t="shared" si="1"/>
        <v>0</v>
      </c>
      <c r="E133" s="120"/>
    </row>
    <row r="134" spans="1:5" x14ac:dyDescent="0.15">
      <c r="A134" s="43">
        <v>133</v>
      </c>
      <c r="B134" s="118"/>
      <c r="C134" s="48" t="s">
        <v>235</v>
      </c>
      <c r="D134" s="18">
        <f t="shared" si="1"/>
        <v>0</v>
      </c>
      <c r="E134" s="120"/>
    </row>
    <row r="135" spans="1:5" x14ac:dyDescent="0.15">
      <c r="A135" s="41">
        <v>134</v>
      </c>
      <c r="B135" s="118"/>
      <c r="C135" s="48" t="s">
        <v>236</v>
      </c>
      <c r="D135" s="18">
        <f>SUM(D131:D134)</f>
        <v>0</v>
      </c>
      <c r="E135" s="120"/>
    </row>
    <row r="136" spans="1:5" x14ac:dyDescent="0.15">
      <c r="A136" s="49">
        <v>135</v>
      </c>
      <c r="B136" s="119"/>
      <c r="C136" s="47" t="s">
        <v>237</v>
      </c>
      <c r="D136" s="9"/>
      <c r="E136" s="106" t="s">
        <v>494</v>
      </c>
    </row>
    <row r="137" spans="1:5" x14ac:dyDescent="0.15">
      <c r="A137" s="50">
        <v>136</v>
      </c>
      <c r="B137" s="117" t="s">
        <v>137</v>
      </c>
      <c r="C137" s="46" t="s">
        <v>138</v>
      </c>
      <c r="D137" s="10"/>
      <c r="E137" s="102" t="s">
        <v>497</v>
      </c>
    </row>
    <row r="138" spans="1:5" x14ac:dyDescent="0.15">
      <c r="A138" s="49">
        <v>137</v>
      </c>
      <c r="B138" s="119"/>
      <c r="C138" s="47" t="s">
        <v>475</v>
      </c>
      <c r="D138" s="93"/>
      <c r="E138" s="109" t="s">
        <v>487</v>
      </c>
    </row>
    <row r="139" spans="1:5" ht="14.25" customHeight="1" x14ac:dyDescent="0.15">
      <c r="A139" s="50">
        <v>138</v>
      </c>
      <c r="B139" s="117" t="s">
        <v>518</v>
      </c>
      <c r="C139" s="46" t="s">
        <v>399</v>
      </c>
      <c r="D139" s="10"/>
      <c r="E139" s="102" t="s">
        <v>488</v>
      </c>
    </row>
    <row r="140" spans="1:5" ht="14.25" customHeight="1" x14ac:dyDescent="0.15">
      <c r="A140" s="55">
        <v>139</v>
      </c>
      <c r="B140" s="118"/>
      <c r="C140" s="48" t="s">
        <v>401</v>
      </c>
      <c r="D140" s="8"/>
      <c r="E140" s="105" t="s">
        <v>487</v>
      </c>
    </row>
    <row r="141" spans="1:5" ht="14.25" customHeight="1" x14ac:dyDescent="0.15">
      <c r="A141" s="41">
        <v>140</v>
      </c>
      <c r="B141" s="118"/>
      <c r="C141" s="48" t="s">
        <v>402</v>
      </c>
      <c r="D141" s="8"/>
      <c r="E141" s="105" t="s">
        <v>493</v>
      </c>
    </row>
    <row r="142" spans="1:5" ht="14.25" customHeight="1" x14ac:dyDescent="0.15">
      <c r="A142" s="43">
        <v>141</v>
      </c>
      <c r="B142" s="118"/>
      <c r="C142" s="48" t="s">
        <v>403</v>
      </c>
      <c r="D142" s="8"/>
      <c r="E142" s="105" t="s">
        <v>487</v>
      </c>
    </row>
    <row r="143" spans="1:5" ht="14.25" customHeight="1" x14ac:dyDescent="0.15">
      <c r="A143" s="41">
        <v>142</v>
      </c>
      <c r="B143" s="118"/>
      <c r="C143" s="48" t="s">
        <v>400</v>
      </c>
      <c r="D143" s="8"/>
      <c r="E143" s="105" t="s">
        <v>493</v>
      </c>
    </row>
    <row r="144" spans="1:5" ht="14.25" customHeight="1" x14ac:dyDescent="0.15">
      <c r="A144" s="43">
        <v>143</v>
      </c>
      <c r="B144" s="118"/>
      <c r="C144" s="48" t="s">
        <v>401</v>
      </c>
      <c r="D144" s="8"/>
      <c r="E144" s="105" t="s">
        <v>487</v>
      </c>
    </row>
    <row r="145" spans="1:5" ht="14.25" customHeight="1" x14ac:dyDescent="0.15">
      <c r="A145" s="41">
        <v>144</v>
      </c>
      <c r="B145" s="118"/>
      <c r="C145" s="48" t="s">
        <v>404</v>
      </c>
      <c r="D145" s="8"/>
      <c r="E145" s="105" t="s">
        <v>491</v>
      </c>
    </row>
    <row r="146" spans="1:5" ht="14.25" customHeight="1" x14ac:dyDescent="0.15">
      <c r="A146" s="43">
        <v>145</v>
      </c>
      <c r="B146" s="118"/>
      <c r="C146" s="48" t="s">
        <v>405</v>
      </c>
      <c r="D146" s="8"/>
      <c r="E146" s="105" t="s">
        <v>487</v>
      </c>
    </row>
    <row r="147" spans="1:5" ht="14.25" customHeight="1" x14ac:dyDescent="0.15">
      <c r="A147" s="41">
        <v>146</v>
      </c>
      <c r="B147" s="118"/>
      <c r="C147" s="48" t="s">
        <v>406</v>
      </c>
      <c r="D147" s="8"/>
      <c r="E147" s="105" t="s">
        <v>493</v>
      </c>
    </row>
    <row r="148" spans="1:5" ht="14.25" customHeight="1" x14ac:dyDescent="0.15">
      <c r="A148" s="43">
        <v>147</v>
      </c>
      <c r="B148" s="118"/>
      <c r="C148" s="48" t="s">
        <v>401</v>
      </c>
      <c r="D148" s="8"/>
      <c r="E148" s="105" t="s">
        <v>487</v>
      </c>
    </row>
    <row r="149" spans="1:5" ht="14.25" customHeight="1" x14ac:dyDescent="0.15">
      <c r="A149" s="41">
        <v>148</v>
      </c>
      <c r="B149" s="118"/>
      <c r="C149" s="48" t="s">
        <v>404</v>
      </c>
      <c r="D149" s="8"/>
      <c r="E149" s="105" t="s">
        <v>487</v>
      </c>
    </row>
    <row r="150" spans="1:5" ht="14.25" customHeight="1" x14ac:dyDescent="0.15">
      <c r="A150" s="43">
        <v>149</v>
      </c>
      <c r="B150" s="118"/>
      <c r="C150" s="48" t="s">
        <v>405</v>
      </c>
      <c r="D150" s="8"/>
      <c r="E150" s="105" t="s">
        <v>487</v>
      </c>
    </row>
    <row r="151" spans="1:5" ht="13.5" customHeight="1" x14ac:dyDescent="0.15">
      <c r="A151" s="41">
        <v>150</v>
      </c>
      <c r="B151" s="118"/>
      <c r="C151" s="48" t="s">
        <v>407</v>
      </c>
      <c r="D151" s="8"/>
      <c r="E151" s="105" t="s">
        <v>491</v>
      </c>
    </row>
    <row r="152" spans="1:5" x14ac:dyDescent="0.15">
      <c r="A152" s="43">
        <v>151</v>
      </c>
      <c r="B152" s="118"/>
      <c r="C152" s="48" t="s">
        <v>401</v>
      </c>
      <c r="D152" s="8"/>
      <c r="E152" s="105" t="s">
        <v>491</v>
      </c>
    </row>
    <row r="153" spans="1:5" x14ac:dyDescent="0.15">
      <c r="A153" s="41">
        <v>152</v>
      </c>
      <c r="B153" s="118"/>
      <c r="C153" s="48" t="s">
        <v>402</v>
      </c>
      <c r="D153" s="8"/>
      <c r="E153" s="105" t="s">
        <v>494</v>
      </c>
    </row>
    <row r="154" spans="1:5" x14ac:dyDescent="0.15">
      <c r="A154" s="43">
        <v>153</v>
      </c>
      <c r="B154" s="118"/>
      <c r="C154" s="48" t="s">
        <v>408</v>
      </c>
      <c r="D154" s="8"/>
      <c r="E154" s="105" t="s">
        <v>487</v>
      </c>
    </row>
    <row r="155" spans="1:5" x14ac:dyDescent="0.15">
      <c r="A155" s="41">
        <v>154</v>
      </c>
      <c r="B155" s="118"/>
      <c r="C155" s="48" t="s">
        <v>411</v>
      </c>
      <c r="D155" s="18">
        <f>SUM(D139,D143,D147,D151)</f>
        <v>0</v>
      </c>
      <c r="E155" s="120" t="s">
        <v>499</v>
      </c>
    </row>
    <row r="156" spans="1:5" x14ac:dyDescent="0.15">
      <c r="A156" s="43">
        <v>155</v>
      </c>
      <c r="B156" s="118"/>
      <c r="C156" s="48" t="s">
        <v>409</v>
      </c>
      <c r="D156" s="18">
        <f>SUM(D140,D144,D148,D152)</f>
        <v>0</v>
      </c>
      <c r="E156" s="120"/>
    </row>
    <row r="157" spans="1:5" x14ac:dyDescent="0.15">
      <c r="A157" s="41">
        <v>156</v>
      </c>
      <c r="B157" s="118"/>
      <c r="C157" s="48" t="s">
        <v>410</v>
      </c>
      <c r="D157" s="18">
        <f>SUM(D141,D145,D149,D153)</f>
        <v>0</v>
      </c>
      <c r="E157" s="120"/>
    </row>
    <row r="158" spans="1:5" x14ac:dyDescent="0.15">
      <c r="A158" s="43">
        <v>157</v>
      </c>
      <c r="B158" s="119"/>
      <c r="C158" s="47" t="s">
        <v>412</v>
      </c>
      <c r="D158" s="18">
        <f>SUM(D142,D146,D150,D154)</f>
        <v>0</v>
      </c>
      <c r="E158" s="121"/>
    </row>
    <row r="159" spans="1:5" x14ac:dyDescent="0.15">
      <c r="A159" s="50">
        <v>158</v>
      </c>
      <c r="B159" s="117" t="s">
        <v>139</v>
      </c>
      <c r="C159" s="46" t="s">
        <v>140</v>
      </c>
      <c r="D159" s="10"/>
      <c r="E159" s="102" t="s">
        <v>496</v>
      </c>
    </row>
    <row r="160" spans="1:5" x14ac:dyDescent="0.15">
      <c r="A160" s="55">
        <v>159</v>
      </c>
      <c r="B160" s="118"/>
      <c r="C160" s="48" t="s">
        <v>141</v>
      </c>
      <c r="D160" s="8"/>
      <c r="E160" s="105" t="s">
        <v>496</v>
      </c>
    </row>
    <row r="161" spans="1:5" ht="13.5" customHeight="1" x14ac:dyDescent="0.15">
      <c r="A161" s="41">
        <v>160</v>
      </c>
      <c r="B161" s="118"/>
      <c r="C161" s="48" t="s">
        <v>143</v>
      </c>
      <c r="D161" s="26"/>
      <c r="E161" s="105" t="s">
        <v>488</v>
      </c>
    </row>
    <row r="162" spans="1:5" x14ac:dyDescent="0.15">
      <c r="A162" s="43">
        <v>161</v>
      </c>
      <c r="B162" s="118"/>
      <c r="C162" s="48" t="s">
        <v>142</v>
      </c>
      <c r="D162" s="27"/>
      <c r="E162" s="105" t="s">
        <v>488</v>
      </c>
    </row>
    <row r="163" spans="1:5" x14ac:dyDescent="0.15">
      <c r="A163" s="53">
        <v>162</v>
      </c>
      <c r="B163" s="118"/>
      <c r="C163" s="48" t="s">
        <v>206</v>
      </c>
      <c r="D163" s="7"/>
      <c r="E163" s="105" t="s">
        <v>487</v>
      </c>
    </row>
    <row r="164" spans="1:5" ht="14.25" customHeight="1" x14ac:dyDescent="0.15">
      <c r="A164" s="43">
        <v>163</v>
      </c>
      <c r="B164" s="119"/>
      <c r="C164" s="47" t="s">
        <v>207</v>
      </c>
      <c r="D164" s="9"/>
      <c r="E164" s="106" t="s">
        <v>487</v>
      </c>
    </row>
    <row r="165" spans="1:5" x14ac:dyDescent="0.15">
      <c r="A165" s="50">
        <v>164</v>
      </c>
      <c r="B165" s="117" t="s">
        <v>144</v>
      </c>
      <c r="C165" s="40" t="s">
        <v>145</v>
      </c>
      <c r="D165" s="10"/>
      <c r="E165" s="107" t="s">
        <v>496</v>
      </c>
    </row>
    <row r="166" spans="1:5" x14ac:dyDescent="0.15">
      <c r="A166" s="43">
        <v>165</v>
      </c>
      <c r="B166" s="118"/>
      <c r="C166" s="42" t="s">
        <v>250</v>
      </c>
      <c r="D166" s="8"/>
      <c r="E166" s="107" t="s">
        <v>496</v>
      </c>
    </row>
    <row r="167" spans="1:5" x14ac:dyDescent="0.15">
      <c r="A167" s="41">
        <v>166</v>
      </c>
      <c r="B167" s="118"/>
      <c r="C167" s="42" t="s">
        <v>112</v>
      </c>
      <c r="D167" s="8"/>
      <c r="E167" s="100" t="s">
        <v>487</v>
      </c>
    </row>
    <row r="168" spans="1:5" x14ac:dyDescent="0.15">
      <c r="A168" s="56">
        <v>167</v>
      </c>
      <c r="B168" s="127" t="s">
        <v>146</v>
      </c>
      <c r="C168" s="62" t="s">
        <v>147</v>
      </c>
      <c r="D168" s="7"/>
      <c r="E168" s="104" t="s">
        <v>496</v>
      </c>
    </row>
    <row r="169" spans="1:5" x14ac:dyDescent="0.15">
      <c r="A169" s="41">
        <v>168</v>
      </c>
      <c r="B169" s="118"/>
      <c r="C169" s="48" t="s">
        <v>148</v>
      </c>
      <c r="D169" s="8"/>
      <c r="E169" s="105" t="s">
        <v>496</v>
      </c>
    </row>
    <row r="170" spans="1:5" x14ac:dyDescent="0.15">
      <c r="A170" s="43">
        <v>169</v>
      </c>
      <c r="B170" s="119"/>
      <c r="C170" s="47" t="s">
        <v>104</v>
      </c>
      <c r="D170" s="9"/>
      <c r="E170" s="106" t="s">
        <v>495</v>
      </c>
    </row>
    <row r="171" spans="1:5" ht="13.5" customHeight="1" x14ac:dyDescent="0.15">
      <c r="A171" s="50">
        <v>170</v>
      </c>
      <c r="B171" s="117" t="s">
        <v>94</v>
      </c>
      <c r="C171" s="46" t="s">
        <v>151</v>
      </c>
      <c r="D171" s="10"/>
      <c r="E171" s="102" t="s">
        <v>487</v>
      </c>
    </row>
    <row r="172" spans="1:5" x14ac:dyDescent="0.15">
      <c r="A172" s="43">
        <v>171</v>
      </c>
      <c r="B172" s="118"/>
      <c r="C172" s="48" t="s">
        <v>297</v>
      </c>
      <c r="D172" s="8"/>
      <c r="E172" s="105" t="s">
        <v>487</v>
      </c>
    </row>
    <row r="173" spans="1:5" x14ac:dyDescent="0.15">
      <c r="A173" s="41">
        <v>172</v>
      </c>
      <c r="B173" s="118"/>
      <c r="C173" s="48" t="s">
        <v>298</v>
      </c>
      <c r="D173" s="8"/>
      <c r="E173" s="105" t="s">
        <v>487</v>
      </c>
    </row>
    <row r="174" spans="1:5" x14ac:dyDescent="0.15">
      <c r="A174" s="43">
        <v>173</v>
      </c>
      <c r="B174" s="118"/>
      <c r="C174" s="48" t="s">
        <v>300</v>
      </c>
      <c r="D174" s="8"/>
      <c r="E174" s="105" t="s">
        <v>495</v>
      </c>
    </row>
    <row r="175" spans="1:5" x14ac:dyDescent="0.15">
      <c r="A175" s="41">
        <v>174</v>
      </c>
      <c r="B175" s="118"/>
      <c r="C175" s="48" t="s">
        <v>299</v>
      </c>
      <c r="D175" s="8"/>
      <c r="E175" s="105" t="s">
        <v>487</v>
      </c>
    </row>
    <row r="176" spans="1:5" x14ac:dyDescent="0.15">
      <c r="A176" s="43">
        <v>175</v>
      </c>
      <c r="B176" s="118"/>
      <c r="C176" s="48" t="s">
        <v>152</v>
      </c>
      <c r="D176" s="8"/>
      <c r="E176" s="105" t="s">
        <v>496</v>
      </c>
    </row>
    <row r="177" spans="1:5" x14ac:dyDescent="0.15">
      <c r="A177" s="41">
        <v>176</v>
      </c>
      <c r="B177" s="118"/>
      <c r="C177" s="48" t="s">
        <v>153</v>
      </c>
      <c r="D177" s="8"/>
      <c r="E177" s="105" t="s">
        <v>496</v>
      </c>
    </row>
    <row r="178" spans="1:5" x14ac:dyDescent="0.15">
      <c r="A178" s="43">
        <v>177</v>
      </c>
      <c r="B178" s="118"/>
      <c r="C178" s="48" t="s">
        <v>149</v>
      </c>
      <c r="D178" s="8"/>
      <c r="E178" s="105" t="s">
        <v>496</v>
      </c>
    </row>
    <row r="179" spans="1:5" x14ac:dyDescent="0.15">
      <c r="A179" s="41">
        <v>178</v>
      </c>
      <c r="B179" s="126"/>
      <c r="C179" s="57" t="s">
        <v>438</v>
      </c>
      <c r="D179" s="8"/>
      <c r="E179" s="105" t="s">
        <v>496</v>
      </c>
    </row>
    <row r="180" spans="1:5" x14ac:dyDescent="0.15">
      <c r="A180" s="43">
        <v>179</v>
      </c>
      <c r="B180" s="126"/>
      <c r="C180" s="57" t="s">
        <v>439</v>
      </c>
      <c r="D180" s="8"/>
      <c r="E180" s="105" t="s">
        <v>496</v>
      </c>
    </row>
    <row r="181" spans="1:5" x14ac:dyDescent="0.15">
      <c r="A181" s="41">
        <v>180</v>
      </c>
      <c r="B181" s="126"/>
      <c r="C181" s="57" t="s">
        <v>440</v>
      </c>
      <c r="D181" s="8"/>
      <c r="E181" s="105" t="s">
        <v>496</v>
      </c>
    </row>
    <row r="182" spans="1:5" x14ac:dyDescent="0.15">
      <c r="A182" s="43">
        <v>181</v>
      </c>
      <c r="B182" s="119"/>
      <c r="C182" s="47" t="s">
        <v>150</v>
      </c>
      <c r="D182" s="9"/>
      <c r="E182" s="106" t="s">
        <v>496</v>
      </c>
    </row>
    <row r="183" spans="1:5" ht="13.5" customHeight="1" x14ac:dyDescent="0.15">
      <c r="A183" s="50">
        <v>182</v>
      </c>
      <c r="B183" s="117" t="s">
        <v>154</v>
      </c>
      <c r="C183" s="46" t="s">
        <v>155</v>
      </c>
      <c r="D183" s="10"/>
      <c r="E183" s="102" t="s">
        <v>496</v>
      </c>
    </row>
    <row r="184" spans="1:5" x14ac:dyDescent="0.15">
      <c r="A184" s="55">
        <v>183</v>
      </c>
      <c r="B184" s="118"/>
      <c r="C184" s="48" t="s">
        <v>156</v>
      </c>
      <c r="D184" s="8"/>
      <c r="E184" s="105" t="s">
        <v>487</v>
      </c>
    </row>
    <row r="185" spans="1:5" x14ac:dyDescent="0.15">
      <c r="A185" s="41">
        <v>184</v>
      </c>
      <c r="B185" s="118"/>
      <c r="C185" s="48" t="s">
        <v>486</v>
      </c>
      <c r="D185" s="8"/>
      <c r="E185" s="105" t="s">
        <v>496</v>
      </c>
    </row>
    <row r="186" spans="1:5" x14ac:dyDescent="0.15">
      <c r="A186" s="49">
        <v>185</v>
      </c>
      <c r="B186" s="119"/>
      <c r="C186" s="47" t="s">
        <v>157</v>
      </c>
      <c r="D186" s="9"/>
      <c r="E186" s="106" t="s">
        <v>487</v>
      </c>
    </row>
    <row r="187" spans="1:5" s="4" customFormat="1" ht="13.5" customHeight="1" x14ac:dyDescent="0.15">
      <c r="A187" s="53">
        <v>186</v>
      </c>
      <c r="B187" s="122" t="s">
        <v>158</v>
      </c>
      <c r="C187" s="46" t="s">
        <v>447</v>
      </c>
      <c r="D187" s="10"/>
      <c r="E187" s="102" t="s">
        <v>496</v>
      </c>
    </row>
    <row r="188" spans="1:5" s="4" customFormat="1" ht="14.25" customHeight="1" x14ac:dyDescent="0.15">
      <c r="A188" s="55">
        <v>187</v>
      </c>
      <c r="B188" s="123"/>
      <c r="C188" s="48" t="s">
        <v>448</v>
      </c>
      <c r="D188" s="8"/>
      <c r="E188" s="105" t="s">
        <v>496</v>
      </c>
    </row>
    <row r="189" spans="1:5" s="4" customFormat="1" ht="14.25" customHeight="1" x14ac:dyDescent="0.15">
      <c r="A189" s="41">
        <v>188</v>
      </c>
      <c r="B189" s="123"/>
      <c r="C189" s="57" t="s">
        <v>449</v>
      </c>
      <c r="D189" s="11"/>
      <c r="E189" s="110" t="s">
        <v>496</v>
      </c>
    </row>
    <row r="190" spans="1:5" s="4" customFormat="1" ht="14.25" customHeight="1" x14ac:dyDescent="0.15">
      <c r="A190" s="49">
        <v>189</v>
      </c>
      <c r="B190" s="124"/>
      <c r="C190" s="57" t="s">
        <v>450</v>
      </c>
      <c r="D190" s="11"/>
      <c r="E190" s="110" t="s">
        <v>496</v>
      </c>
    </row>
    <row r="191" spans="1:5" s="4" customFormat="1" x14ac:dyDescent="0.15">
      <c r="A191" s="37">
        <v>190</v>
      </c>
      <c r="B191" s="35" t="s">
        <v>254</v>
      </c>
      <c r="C191" s="36" t="s">
        <v>476</v>
      </c>
      <c r="D191" s="28"/>
      <c r="E191" s="98" t="s">
        <v>495</v>
      </c>
    </row>
    <row r="192" spans="1:5" s="4" customFormat="1" ht="14.25" customHeight="1" x14ac:dyDescent="0.15">
      <c r="A192" s="95">
        <v>191</v>
      </c>
      <c r="B192" s="122" t="s">
        <v>517</v>
      </c>
      <c r="C192" s="40" t="s">
        <v>301</v>
      </c>
      <c r="D192" s="12"/>
      <c r="E192" s="107" t="s">
        <v>487</v>
      </c>
    </row>
    <row r="193" spans="1:5" s="4" customFormat="1" ht="14.25" customHeight="1" x14ac:dyDescent="0.15">
      <c r="A193" s="44">
        <v>192</v>
      </c>
      <c r="B193" s="124"/>
      <c r="C193" s="58" t="s">
        <v>302</v>
      </c>
      <c r="D193" s="19"/>
      <c r="E193" s="111" t="s">
        <v>487</v>
      </c>
    </row>
    <row r="194" spans="1:5" s="4" customFormat="1" ht="13.5" customHeight="1" x14ac:dyDescent="0.15">
      <c r="A194" s="56">
        <v>193</v>
      </c>
      <c r="B194" s="117" t="s">
        <v>508</v>
      </c>
      <c r="C194" s="40" t="s">
        <v>477</v>
      </c>
      <c r="D194" s="10"/>
      <c r="E194" s="107" t="s">
        <v>487</v>
      </c>
    </row>
    <row r="195" spans="1:5" s="4" customFormat="1" x14ac:dyDescent="0.15">
      <c r="A195" s="41">
        <v>194</v>
      </c>
      <c r="B195" s="118"/>
      <c r="C195" s="42" t="s">
        <v>478</v>
      </c>
      <c r="D195" s="8"/>
      <c r="E195" s="100" t="s">
        <v>487</v>
      </c>
    </row>
    <row r="196" spans="1:5" s="4" customFormat="1" x14ac:dyDescent="0.15">
      <c r="A196" s="55">
        <v>195</v>
      </c>
      <c r="B196" s="118"/>
      <c r="C196" s="42" t="s">
        <v>479</v>
      </c>
      <c r="D196" s="8"/>
      <c r="E196" s="100" t="s">
        <v>495</v>
      </c>
    </row>
    <row r="197" spans="1:5" s="4" customFormat="1" x14ac:dyDescent="0.15">
      <c r="A197" s="41">
        <v>196</v>
      </c>
      <c r="B197" s="118"/>
      <c r="C197" s="42" t="s">
        <v>159</v>
      </c>
      <c r="D197" s="14"/>
      <c r="E197" s="100" t="s">
        <v>495</v>
      </c>
    </row>
    <row r="198" spans="1:5" s="4" customFormat="1" x14ac:dyDescent="0.15">
      <c r="A198" s="55">
        <v>197</v>
      </c>
      <c r="B198" s="118"/>
      <c r="C198" s="42" t="s">
        <v>160</v>
      </c>
      <c r="D198" s="14"/>
      <c r="E198" s="100" t="s">
        <v>487</v>
      </c>
    </row>
    <row r="199" spans="1:5" s="4" customFormat="1" x14ac:dyDescent="0.15">
      <c r="A199" s="41">
        <v>198</v>
      </c>
      <c r="B199" s="118"/>
      <c r="C199" s="42" t="s">
        <v>161</v>
      </c>
      <c r="D199" s="14"/>
      <c r="E199" s="100" t="s">
        <v>487</v>
      </c>
    </row>
    <row r="200" spans="1:5" s="4" customFormat="1" x14ac:dyDescent="0.15">
      <c r="A200" s="55">
        <v>199</v>
      </c>
      <c r="B200" s="118"/>
      <c r="C200" s="42" t="s">
        <v>162</v>
      </c>
      <c r="D200" s="14"/>
      <c r="E200" s="100" t="s">
        <v>487</v>
      </c>
    </row>
    <row r="201" spans="1:5" s="4" customFormat="1" x14ac:dyDescent="0.15">
      <c r="A201" s="41">
        <v>200</v>
      </c>
      <c r="B201" s="118"/>
      <c r="C201" s="42" t="s">
        <v>163</v>
      </c>
      <c r="D201" s="14"/>
      <c r="E201" s="100" t="s">
        <v>487</v>
      </c>
    </row>
    <row r="202" spans="1:5" s="4" customFormat="1" x14ac:dyDescent="0.15">
      <c r="A202" s="55">
        <v>201</v>
      </c>
      <c r="B202" s="118"/>
      <c r="C202" s="42" t="s">
        <v>164</v>
      </c>
      <c r="D202" s="14"/>
      <c r="E202" s="100" t="s">
        <v>495</v>
      </c>
    </row>
    <row r="203" spans="1:5" s="4" customFormat="1" x14ac:dyDescent="0.15">
      <c r="A203" s="41">
        <v>202</v>
      </c>
      <c r="B203" s="118"/>
      <c r="C203" s="42" t="s">
        <v>165</v>
      </c>
      <c r="D203" s="14"/>
      <c r="E203" s="100" t="s">
        <v>487</v>
      </c>
    </row>
    <row r="204" spans="1:5" s="4" customFormat="1" x14ac:dyDescent="0.15">
      <c r="A204" s="55">
        <v>203</v>
      </c>
      <c r="B204" s="118"/>
      <c r="C204" s="42" t="s">
        <v>166</v>
      </c>
      <c r="D204" s="15"/>
      <c r="E204" s="100" t="s">
        <v>487</v>
      </c>
    </row>
    <row r="205" spans="1:5" s="4" customFormat="1" x14ac:dyDescent="0.15">
      <c r="A205" s="41">
        <v>204</v>
      </c>
      <c r="B205" s="118"/>
      <c r="C205" s="42" t="s">
        <v>167</v>
      </c>
      <c r="D205" s="14"/>
      <c r="E205" s="100" t="s">
        <v>487</v>
      </c>
    </row>
    <row r="206" spans="1:5" s="4" customFormat="1" x14ac:dyDescent="0.15">
      <c r="A206" s="55">
        <v>205</v>
      </c>
      <c r="B206" s="118"/>
      <c r="C206" s="42" t="s">
        <v>168</v>
      </c>
      <c r="D206" s="14"/>
      <c r="E206" s="100" t="s">
        <v>487</v>
      </c>
    </row>
    <row r="207" spans="1:5" s="4" customFormat="1" x14ac:dyDescent="0.15">
      <c r="A207" s="41">
        <v>206</v>
      </c>
      <c r="B207" s="118"/>
      <c r="C207" s="42" t="s">
        <v>169</v>
      </c>
      <c r="D207" s="14"/>
      <c r="E207" s="100" t="s">
        <v>487</v>
      </c>
    </row>
    <row r="208" spans="1:5" s="4" customFormat="1" x14ac:dyDescent="0.15">
      <c r="A208" s="55">
        <v>207</v>
      </c>
      <c r="B208" s="118"/>
      <c r="C208" s="42" t="s">
        <v>170</v>
      </c>
      <c r="D208" s="14"/>
      <c r="E208" s="100" t="s">
        <v>487</v>
      </c>
    </row>
    <row r="209" spans="1:5" s="4" customFormat="1" x14ac:dyDescent="0.15">
      <c r="A209" s="41">
        <v>208</v>
      </c>
      <c r="B209" s="118"/>
      <c r="C209" s="42" t="s">
        <v>171</v>
      </c>
      <c r="D209" s="14"/>
      <c r="E209" s="100" t="s">
        <v>487</v>
      </c>
    </row>
    <row r="210" spans="1:5" s="4" customFormat="1" x14ac:dyDescent="0.15">
      <c r="A210" s="55">
        <v>209</v>
      </c>
      <c r="B210" s="118"/>
      <c r="C210" s="42" t="s">
        <v>172</v>
      </c>
      <c r="D210" s="14"/>
      <c r="E210" s="100" t="s">
        <v>487</v>
      </c>
    </row>
    <row r="211" spans="1:5" s="4" customFormat="1" x14ac:dyDescent="0.15">
      <c r="A211" s="44">
        <v>210</v>
      </c>
      <c r="B211" s="119"/>
      <c r="C211" s="45" t="s">
        <v>173</v>
      </c>
      <c r="D211" s="16"/>
      <c r="E211" s="101" t="s">
        <v>487</v>
      </c>
    </row>
    <row r="212" spans="1:5" s="4" customFormat="1" ht="13.5" customHeight="1" x14ac:dyDescent="0.15">
      <c r="A212" s="56">
        <v>211</v>
      </c>
      <c r="B212" s="117" t="s">
        <v>509</v>
      </c>
      <c r="C212" s="40" t="s">
        <v>477</v>
      </c>
      <c r="D212" s="17"/>
      <c r="E212" s="107" t="s">
        <v>487</v>
      </c>
    </row>
    <row r="213" spans="1:5" s="4" customFormat="1" x14ac:dyDescent="0.15">
      <c r="A213" s="41">
        <v>212</v>
      </c>
      <c r="B213" s="118"/>
      <c r="C213" s="42" t="s">
        <v>478</v>
      </c>
      <c r="D213" s="14"/>
      <c r="E213" s="100" t="s">
        <v>487</v>
      </c>
    </row>
    <row r="214" spans="1:5" s="4" customFormat="1" x14ac:dyDescent="0.15">
      <c r="A214" s="55">
        <v>213</v>
      </c>
      <c r="B214" s="118"/>
      <c r="C214" s="42" t="s">
        <v>479</v>
      </c>
      <c r="D214" s="14"/>
      <c r="E214" s="100" t="s">
        <v>487</v>
      </c>
    </row>
    <row r="215" spans="1:5" s="4" customFormat="1" x14ac:dyDescent="0.15">
      <c r="A215" s="41">
        <v>214</v>
      </c>
      <c r="B215" s="118"/>
      <c r="C215" s="42" t="s">
        <v>159</v>
      </c>
      <c r="D215" s="14"/>
      <c r="E215" s="100" t="s">
        <v>487</v>
      </c>
    </row>
    <row r="216" spans="1:5" s="4" customFormat="1" x14ac:dyDescent="0.15">
      <c r="A216" s="55">
        <v>215</v>
      </c>
      <c r="B216" s="118"/>
      <c r="C216" s="42" t="s">
        <v>160</v>
      </c>
      <c r="D216" s="14"/>
      <c r="E216" s="100" t="s">
        <v>487</v>
      </c>
    </row>
    <row r="217" spans="1:5" s="4" customFormat="1" x14ac:dyDescent="0.15">
      <c r="A217" s="41">
        <v>216</v>
      </c>
      <c r="B217" s="118"/>
      <c r="C217" s="42" t="s">
        <v>161</v>
      </c>
      <c r="D217" s="14"/>
      <c r="E217" s="100" t="s">
        <v>487</v>
      </c>
    </row>
    <row r="218" spans="1:5" s="4" customFormat="1" x14ac:dyDescent="0.15">
      <c r="A218" s="55">
        <v>217</v>
      </c>
      <c r="B218" s="118"/>
      <c r="C218" s="42" t="s">
        <v>162</v>
      </c>
      <c r="D218" s="14"/>
      <c r="E218" s="100" t="s">
        <v>487</v>
      </c>
    </row>
    <row r="219" spans="1:5" s="4" customFormat="1" x14ac:dyDescent="0.15">
      <c r="A219" s="41">
        <v>218</v>
      </c>
      <c r="B219" s="118"/>
      <c r="C219" s="42" t="s">
        <v>163</v>
      </c>
      <c r="D219" s="14"/>
      <c r="E219" s="100" t="s">
        <v>487</v>
      </c>
    </row>
    <row r="220" spans="1:5" s="4" customFormat="1" x14ac:dyDescent="0.15">
      <c r="A220" s="55">
        <v>219</v>
      </c>
      <c r="B220" s="118"/>
      <c r="C220" s="42" t="s">
        <v>164</v>
      </c>
      <c r="D220" s="14"/>
      <c r="E220" s="100" t="s">
        <v>487</v>
      </c>
    </row>
    <row r="221" spans="1:5" s="4" customFormat="1" x14ac:dyDescent="0.15">
      <c r="A221" s="41">
        <v>220</v>
      </c>
      <c r="B221" s="118"/>
      <c r="C221" s="42" t="s">
        <v>165</v>
      </c>
      <c r="D221" s="14"/>
      <c r="E221" s="100" t="s">
        <v>487</v>
      </c>
    </row>
    <row r="222" spans="1:5" s="4" customFormat="1" x14ac:dyDescent="0.15">
      <c r="A222" s="55">
        <v>221</v>
      </c>
      <c r="B222" s="118"/>
      <c r="C222" s="42" t="s">
        <v>166</v>
      </c>
      <c r="D222" s="15"/>
      <c r="E222" s="100" t="s">
        <v>487</v>
      </c>
    </row>
    <row r="223" spans="1:5" s="4" customFormat="1" x14ac:dyDescent="0.15">
      <c r="A223" s="41">
        <v>222</v>
      </c>
      <c r="B223" s="118"/>
      <c r="C223" s="42" t="s">
        <v>167</v>
      </c>
      <c r="D223" s="14"/>
      <c r="E223" s="100" t="s">
        <v>487</v>
      </c>
    </row>
    <row r="224" spans="1:5" s="4" customFormat="1" x14ac:dyDescent="0.15">
      <c r="A224" s="55">
        <v>223</v>
      </c>
      <c r="B224" s="118"/>
      <c r="C224" s="42" t="s">
        <v>168</v>
      </c>
      <c r="D224" s="14"/>
      <c r="E224" s="100" t="s">
        <v>487</v>
      </c>
    </row>
    <row r="225" spans="1:5" s="4" customFormat="1" x14ac:dyDescent="0.15">
      <c r="A225" s="41">
        <v>224</v>
      </c>
      <c r="B225" s="118"/>
      <c r="C225" s="42" t="s">
        <v>169</v>
      </c>
      <c r="D225" s="14"/>
      <c r="E225" s="100" t="s">
        <v>487</v>
      </c>
    </row>
    <row r="226" spans="1:5" s="4" customFormat="1" x14ac:dyDescent="0.15">
      <c r="A226" s="55">
        <v>225</v>
      </c>
      <c r="B226" s="118"/>
      <c r="C226" s="42" t="s">
        <v>170</v>
      </c>
      <c r="D226" s="14"/>
      <c r="E226" s="100" t="s">
        <v>487</v>
      </c>
    </row>
    <row r="227" spans="1:5" s="4" customFormat="1" x14ac:dyDescent="0.15">
      <c r="A227" s="41">
        <v>226</v>
      </c>
      <c r="B227" s="118"/>
      <c r="C227" s="42" t="s">
        <v>171</v>
      </c>
      <c r="D227" s="14"/>
      <c r="E227" s="100" t="s">
        <v>487</v>
      </c>
    </row>
    <row r="228" spans="1:5" s="4" customFormat="1" x14ac:dyDescent="0.15">
      <c r="A228" s="55">
        <v>227</v>
      </c>
      <c r="B228" s="118"/>
      <c r="C228" s="42" t="s">
        <v>172</v>
      </c>
      <c r="D228" s="14"/>
      <c r="E228" s="100" t="s">
        <v>487</v>
      </c>
    </row>
    <row r="229" spans="1:5" s="4" customFormat="1" x14ac:dyDescent="0.15">
      <c r="A229" s="44">
        <v>228</v>
      </c>
      <c r="B229" s="119"/>
      <c r="C229" s="45" t="s">
        <v>173</v>
      </c>
      <c r="D229" s="16"/>
      <c r="E229" s="101" t="s">
        <v>487</v>
      </c>
    </row>
    <row r="230" spans="1:5" s="4" customFormat="1" ht="14.25" customHeight="1" x14ac:dyDescent="0.15">
      <c r="A230" s="56">
        <v>229</v>
      </c>
      <c r="B230" s="126" t="s">
        <v>510</v>
      </c>
      <c r="C230" s="42" t="s">
        <v>255</v>
      </c>
      <c r="D230" s="8"/>
      <c r="E230" s="100" t="s">
        <v>487</v>
      </c>
    </row>
    <row r="231" spans="1:5" s="4" customFormat="1" ht="14.25" customHeight="1" x14ac:dyDescent="0.15">
      <c r="A231" s="41">
        <v>230</v>
      </c>
      <c r="B231" s="123"/>
      <c r="C231" s="42" t="s">
        <v>74</v>
      </c>
      <c r="D231" s="15"/>
      <c r="E231" s="100" t="s">
        <v>487</v>
      </c>
    </row>
    <row r="232" spans="1:5" s="4" customFormat="1" ht="14.25" customHeight="1" x14ac:dyDescent="0.15">
      <c r="A232" s="55">
        <v>231</v>
      </c>
      <c r="B232" s="123"/>
      <c r="C232" s="42" t="s">
        <v>75</v>
      </c>
      <c r="D232" s="15"/>
      <c r="E232" s="100" t="s">
        <v>487</v>
      </c>
    </row>
    <row r="233" spans="1:5" s="4" customFormat="1" ht="14.25" customHeight="1" x14ac:dyDescent="0.15">
      <c r="A233" s="41">
        <v>232</v>
      </c>
      <c r="B233" s="123"/>
      <c r="C233" s="42" t="s">
        <v>256</v>
      </c>
      <c r="D233" s="8"/>
      <c r="E233" s="100" t="s">
        <v>487</v>
      </c>
    </row>
    <row r="234" spans="1:5" s="4" customFormat="1" ht="14.25" customHeight="1" x14ac:dyDescent="0.15">
      <c r="A234" s="55">
        <v>233</v>
      </c>
      <c r="B234" s="123"/>
      <c r="C234" s="42" t="s">
        <v>174</v>
      </c>
      <c r="D234" s="15"/>
      <c r="E234" s="100" t="s">
        <v>487</v>
      </c>
    </row>
    <row r="235" spans="1:5" s="4" customFormat="1" ht="14.25" customHeight="1" x14ac:dyDescent="0.15">
      <c r="A235" s="41">
        <v>234</v>
      </c>
      <c r="B235" s="123"/>
      <c r="C235" s="42" t="s">
        <v>175</v>
      </c>
      <c r="D235" s="8"/>
      <c r="E235" s="100" t="s">
        <v>495</v>
      </c>
    </row>
    <row r="236" spans="1:5" s="4" customFormat="1" ht="14.25" customHeight="1" x14ac:dyDescent="0.15">
      <c r="A236" s="55">
        <v>235</v>
      </c>
      <c r="B236" s="123"/>
      <c r="C236" s="42" t="s">
        <v>459</v>
      </c>
      <c r="D236" s="8"/>
      <c r="E236" s="100" t="s">
        <v>487</v>
      </c>
    </row>
    <row r="237" spans="1:5" s="4" customFormat="1" ht="14.25" customHeight="1" x14ac:dyDescent="0.15">
      <c r="A237" s="41">
        <v>236</v>
      </c>
      <c r="B237" s="123"/>
      <c r="C237" s="42" t="s">
        <v>460</v>
      </c>
      <c r="D237" s="8"/>
      <c r="E237" s="100" t="s">
        <v>487</v>
      </c>
    </row>
    <row r="238" spans="1:5" s="4" customFormat="1" ht="14.25" customHeight="1" x14ac:dyDescent="0.15">
      <c r="A238" s="55">
        <v>237</v>
      </c>
      <c r="B238" s="123"/>
      <c r="C238" s="42" t="s">
        <v>257</v>
      </c>
      <c r="D238" s="8"/>
      <c r="E238" s="100" t="s">
        <v>487</v>
      </c>
    </row>
    <row r="239" spans="1:5" s="4" customFormat="1" ht="14.25" customHeight="1" x14ac:dyDescent="0.15">
      <c r="A239" s="41">
        <v>238</v>
      </c>
      <c r="B239" s="123"/>
      <c r="C239" s="42" t="s">
        <v>176</v>
      </c>
      <c r="D239" s="15"/>
      <c r="E239" s="100" t="s">
        <v>487</v>
      </c>
    </row>
    <row r="240" spans="1:5" s="4" customFormat="1" ht="14.25" customHeight="1" x14ac:dyDescent="0.15">
      <c r="A240" s="55">
        <v>239</v>
      </c>
      <c r="B240" s="123"/>
      <c r="C240" s="42" t="s">
        <v>177</v>
      </c>
      <c r="D240" s="15"/>
      <c r="E240" s="100" t="s">
        <v>487</v>
      </c>
    </row>
    <row r="241" spans="1:5" s="4" customFormat="1" ht="14.25" customHeight="1" x14ac:dyDescent="0.15">
      <c r="A241" s="41">
        <v>240</v>
      </c>
      <c r="B241" s="123"/>
      <c r="C241" s="42" t="s">
        <v>178</v>
      </c>
      <c r="D241" s="24" t="e">
        <f>100-D242-D243</f>
        <v>#DIV/0!</v>
      </c>
      <c r="E241" s="125" t="s">
        <v>468</v>
      </c>
    </row>
    <row r="242" spans="1:5" s="4" customFormat="1" ht="14.25" customHeight="1" x14ac:dyDescent="0.15">
      <c r="A242" s="55">
        <v>241</v>
      </c>
      <c r="B242" s="123"/>
      <c r="C242" s="42" t="s">
        <v>179</v>
      </c>
      <c r="D242" s="24" t="e">
        <f>D231*4*100/D230</f>
        <v>#DIV/0!</v>
      </c>
      <c r="E242" s="125"/>
    </row>
    <row r="243" spans="1:5" s="4" customFormat="1" ht="14.25" customHeight="1" x14ac:dyDescent="0.15">
      <c r="A243" s="41">
        <v>242</v>
      </c>
      <c r="B243" s="123"/>
      <c r="C243" s="42" t="s">
        <v>180</v>
      </c>
      <c r="D243" s="24" t="e">
        <f>D232*9*100/D230</f>
        <v>#DIV/0!</v>
      </c>
      <c r="E243" s="125"/>
    </row>
    <row r="244" spans="1:5" s="4" customFormat="1" ht="14.25" customHeight="1" x14ac:dyDescent="0.15">
      <c r="A244" s="55">
        <v>243</v>
      </c>
      <c r="B244" s="123"/>
      <c r="C244" s="42" t="s">
        <v>258</v>
      </c>
      <c r="D244" s="115"/>
      <c r="E244" s="112" t="s">
        <v>505</v>
      </c>
    </row>
    <row r="245" spans="1:5" s="4" customFormat="1" ht="14.25" customHeight="1" x14ac:dyDescent="0.15">
      <c r="A245" s="41">
        <v>244</v>
      </c>
      <c r="B245" s="123"/>
      <c r="C245" s="42" t="s">
        <v>417</v>
      </c>
      <c r="D245" s="8"/>
      <c r="E245" s="100" t="s">
        <v>487</v>
      </c>
    </row>
    <row r="246" spans="1:5" s="4" customFormat="1" ht="14.25" customHeight="1" x14ac:dyDescent="0.15">
      <c r="A246" s="49">
        <v>245</v>
      </c>
      <c r="B246" s="123"/>
      <c r="C246" s="42" t="s">
        <v>418</v>
      </c>
      <c r="D246" s="15"/>
      <c r="E246" s="100" t="s">
        <v>495</v>
      </c>
    </row>
    <row r="247" spans="1:5" s="4" customFormat="1" ht="13.5" customHeight="1" x14ac:dyDescent="0.15">
      <c r="A247" s="50">
        <v>246</v>
      </c>
      <c r="B247" s="117" t="s">
        <v>511</v>
      </c>
      <c r="C247" s="40" t="s">
        <v>259</v>
      </c>
      <c r="D247" s="10"/>
      <c r="E247" s="107" t="s">
        <v>487</v>
      </c>
    </row>
    <row r="248" spans="1:5" s="4" customFormat="1" x14ac:dyDescent="0.15">
      <c r="A248" s="55">
        <v>247</v>
      </c>
      <c r="B248" s="118"/>
      <c r="C248" s="42" t="s">
        <v>74</v>
      </c>
      <c r="D248" s="15"/>
      <c r="E248" s="100" t="s">
        <v>487</v>
      </c>
    </row>
    <row r="249" spans="1:5" s="4" customFormat="1" x14ac:dyDescent="0.15">
      <c r="A249" s="41">
        <v>248</v>
      </c>
      <c r="B249" s="118"/>
      <c r="C249" s="42" t="s">
        <v>75</v>
      </c>
      <c r="D249" s="15"/>
      <c r="E249" s="100" t="s">
        <v>487</v>
      </c>
    </row>
    <row r="250" spans="1:5" s="4" customFormat="1" x14ac:dyDescent="0.15">
      <c r="A250" s="55">
        <v>249</v>
      </c>
      <c r="B250" s="118"/>
      <c r="C250" s="42" t="s">
        <v>256</v>
      </c>
      <c r="D250" s="8"/>
      <c r="E250" s="100" t="s">
        <v>487</v>
      </c>
    </row>
    <row r="251" spans="1:5" s="4" customFormat="1" x14ac:dyDescent="0.15">
      <c r="A251" s="41">
        <v>250</v>
      </c>
      <c r="B251" s="118"/>
      <c r="C251" s="42" t="s">
        <v>174</v>
      </c>
      <c r="D251" s="15"/>
      <c r="E251" s="100" t="s">
        <v>487</v>
      </c>
    </row>
    <row r="252" spans="1:5" s="4" customFormat="1" x14ac:dyDescent="0.15">
      <c r="A252" s="55">
        <v>251</v>
      </c>
      <c r="B252" s="118"/>
      <c r="C252" s="42" t="s">
        <v>175</v>
      </c>
      <c r="D252" s="8"/>
      <c r="E252" s="100" t="s">
        <v>487</v>
      </c>
    </row>
    <row r="253" spans="1:5" s="4" customFormat="1" x14ac:dyDescent="0.15">
      <c r="A253" s="41">
        <v>252</v>
      </c>
      <c r="B253" s="118"/>
      <c r="C253" s="42" t="s">
        <v>459</v>
      </c>
      <c r="D253" s="8"/>
      <c r="E253" s="100" t="s">
        <v>487</v>
      </c>
    </row>
    <row r="254" spans="1:5" s="4" customFormat="1" x14ac:dyDescent="0.15">
      <c r="A254" s="55">
        <v>253</v>
      </c>
      <c r="B254" s="118"/>
      <c r="C254" s="42" t="s">
        <v>461</v>
      </c>
      <c r="D254" s="8"/>
      <c r="E254" s="100" t="s">
        <v>487</v>
      </c>
    </row>
    <row r="255" spans="1:5" s="4" customFormat="1" x14ac:dyDescent="0.15">
      <c r="A255" s="41">
        <v>254</v>
      </c>
      <c r="B255" s="118"/>
      <c r="C255" s="42" t="s">
        <v>257</v>
      </c>
      <c r="D255" s="8"/>
      <c r="E255" s="100" t="s">
        <v>487</v>
      </c>
    </row>
    <row r="256" spans="1:5" s="4" customFormat="1" x14ac:dyDescent="0.15">
      <c r="A256" s="55">
        <v>255</v>
      </c>
      <c r="B256" s="118"/>
      <c r="C256" s="42" t="s">
        <v>176</v>
      </c>
      <c r="D256" s="15"/>
      <c r="E256" s="100" t="s">
        <v>487</v>
      </c>
    </row>
    <row r="257" spans="1:5" s="4" customFormat="1" x14ac:dyDescent="0.15">
      <c r="A257" s="41">
        <v>256</v>
      </c>
      <c r="B257" s="118"/>
      <c r="C257" s="42" t="s">
        <v>177</v>
      </c>
      <c r="D257" s="15"/>
      <c r="E257" s="100" t="s">
        <v>487</v>
      </c>
    </row>
    <row r="258" spans="1:5" s="4" customFormat="1" x14ac:dyDescent="0.15">
      <c r="A258" s="55">
        <v>257</v>
      </c>
      <c r="B258" s="118"/>
      <c r="C258" s="42" t="s">
        <v>178</v>
      </c>
      <c r="D258" s="24" t="e">
        <f>100-D259-D260</f>
        <v>#DIV/0!</v>
      </c>
      <c r="E258" s="125" t="s">
        <v>468</v>
      </c>
    </row>
    <row r="259" spans="1:5" s="4" customFormat="1" x14ac:dyDescent="0.15">
      <c r="A259" s="41">
        <v>258</v>
      </c>
      <c r="B259" s="118"/>
      <c r="C259" s="42" t="s">
        <v>179</v>
      </c>
      <c r="D259" s="24" t="e">
        <f>D248*4*100/D247</f>
        <v>#DIV/0!</v>
      </c>
      <c r="E259" s="125"/>
    </row>
    <row r="260" spans="1:5" s="4" customFormat="1" x14ac:dyDescent="0.15">
      <c r="A260" s="55">
        <v>259</v>
      </c>
      <c r="B260" s="118"/>
      <c r="C260" s="42" t="s">
        <v>180</v>
      </c>
      <c r="D260" s="24" t="e">
        <f>D249*9*100/D247</f>
        <v>#DIV/0!</v>
      </c>
      <c r="E260" s="125"/>
    </row>
    <row r="261" spans="1:5" s="4" customFormat="1" x14ac:dyDescent="0.15">
      <c r="A261" s="41">
        <v>260</v>
      </c>
      <c r="B261" s="118"/>
      <c r="C261" s="42" t="s">
        <v>258</v>
      </c>
      <c r="D261" s="115"/>
      <c r="E261" s="112" t="s">
        <v>505</v>
      </c>
    </row>
    <row r="262" spans="1:5" s="4" customFormat="1" x14ac:dyDescent="0.15">
      <c r="A262" s="55">
        <v>261</v>
      </c>
      <c r="B262" s="118"/>
      <c r="C262" s="42" t="s">
        <v>417</v>
      </c>
      <c r="D262" s="18">
        <f>D245</f>
        <v>0</v>
      </c>
      <c r="E262" s="108" t="s">
        <v>466</v>
      </c>
    </row>
    <row r="263" spans="1:5" s="4" customFormat="1" x14ac:dyDescent="0.15">
      <c r="A263" s="44">
        <v>262</v>
      </c>
      <c r="B263" s="119"/>
      <c r="C263" s="45" t="s">
        <v>418</v>
      </c>
      <c r="D263" s="23"/>
      <c r="E263" s="101" t="s">
        <v>487</v>
      </c>
    </row>
    <row r="264" spans="1:5" s="4" customFormat="1" ht="14.25" customHeight="1" x14ac:dyDescent="0.15">
      <c r="A264" s="56">
        <v>263</v>
      </c>
      <c r="B264" s="122" t="s">
        <v>512</v>
      </c>
      <c r="C264" s="40" t="s">
        <v>255</v>
      </c>
      <c r="D264" s="10"/>
      <c r="E264" s="107" t="s">
        <v>487</v>
      </c>
    </row>
    <row r="265" spans="1:5" s="4" customFormat="1" ht="14.25" customHeight="1" x14ac:dyDescent="0.15">
      <c r="A265" s="41">
        <v>264</v>
      </c>
      <c r="B265" s="123"/>
      <c r="C265" s="42" t="s">
        <v>74</v>
      </c>
      <c r="D265" s="15"/>
      <c r="E265" s="100" t="s">
        <v>487</v>
      </c>
    </row>
    <row r="266" spans="1:5" s="4" customFormat="1" ht="14.25" customHeight="1" x14ac:dyDescent="0.15">
      <c r="A266" s="55">
        <v>265</v>
      </c>
      <c r="B266" s="123"/>
      <c r="C266" s="42" t="s">
        <v>75</v>
      </c>
      <c r="D266" s="15"/>
      <c r="E266" s="100" t="s">
        <v>487</v>
      </c>
    </row>
    <row r="267" spans="1:5" s="4" customFormat="1" ht="14.25" customHeight="1" x14ac:dyDescent="0.15">
      <c r="A267" s="41">
        <v>266</v>
      </c>
      <c r="B267" s="123"/>
      <c r="C267" s="42" t="s">
        <v>256</v>
      </c>
      <c r="D267" s="8"/>
      <c r="E267" s="100" t="s">
        <v>487</v>
      </c>
    </row>
    <row r="268" spans="1:5" s="4" customFormat="1" ht="14.25" customHeight="1" x14ac:dyDescent="0.15">
      <c r="A268" s="55">
        <v>267</v>
      </c>
      <c r="B268" s="123"/>
      <c r="C268" s="42" t="s">
        <v>174</v>
      </c>
      <c r="D268" s="15"/>
      <c r="E268" s="100" t="s">
        <v>487</v>
      </c>
    </row>
    <row r="269" spans="1:5" s="4" customFormat="1" ht="14.25" customHeight="1" x14ac:dyDescent="0.15">
      <c r="A269" s="41">
        <v>268</v>
      </c>
      <c r="B269" s="123"/>
      <c r="C269" s="42" t="s">
        <v>175</v>
      </c>
      <c r="D269" s="8"/>
      <c r="E269" s="100" t="s">
        <v>487</v>
      </c>
    </row>
    <row r="270" spans="1:5" s="4" customFormat="1" ht="14.25" customHeight="1" x14ac:dyDescent="0.15">
      <c r="A270" s="55">
        <v>269</v>
      </c>
      <c r="B270" s="123"/>
      <c r="C270" s="42" t="s">
        <v>459</v>
      </c>
      <c r="D270" s="8"/>
      <c r="E270" s="100" t="s">
        <v>487</v>
      </c>
    </row>
    <row r="271" spans="1:5" s="4" customFormat="1" ht="14.25" customHeight="1" x14ac:dyDescent="0.15">
      <c r="A271" s="41">
        <v>270</v>
      </c>
      <c r="B271" s="123"/>
      <c r="C271" s="42" t="s">
        <v>461</v>
      </c>
      <c r="D271" s="8"/>
      <c r="E271" s="100" t="s">
        <v>487</v>
      </c>
    </row>
    <row r="272" spans="1:5" s="4" customFormat="1" ht="14.25" customHeight="1" x14ac:dyDescent="0.15">
      <c r="A272" s="55">
        <v>271</v>
      </c>
      <c r="B272" s="123"/>
      <c r="C272" s="42" t="s">
        <v>257</v>
      </c>
      <c r="D272" s="8"/>
      <c r="E272" s="100" t="s">
        <v>487</v>
      </c>
    </row>
    <row r="273" spans="1:5" s="4" customFormat="1" ht="14.25" customHeight="1" x14ac:dyDescent="0.15">
      <c r="A273" s="41">
        <v>272</v>
      </c>
      <c r="B273" s="123"/>
      <c r="C273" s="42" t="s">
        <v>176</v>
      </c>
      <c r="D273" s="15"/>
      <c r="E273" s="100" t="s">
        <v>487</v>
      </c>
    </row>
    <row r="274" spans="1:5" s="4" customFormat="1" ht="14.25" customHeight="1" x14ac:dyDescent="0.15">
      <c r="A274" s="55">
        <v>273</v>
      </c>
      <c r="B274" s="123"/>
      <c r="C274" s="42" t="s">
        <v>177</v>
      </c>
      <c r="D274" s="15"/>
      <c r="E274" s="100" t="s">
        <v>487</v>
      </c>
    </row>
    <row r="275" spans="1:5" s="4" customFormat="1" ht="14.25" customHeight="1" x14ac:dyDescent="0.15">
      <c r="A275" s="41">
        <v>274</v>
      </c>
      <c r="B275" s="123"/>
      <c r="C275" s="42" t="s">
        <v>178</v>
      </c>
      <c r="D275" s="24" t="e">
        <f>100-D276-D277</f>
        <v>#DIV/0!</v>
      </c>
      <c r="E275" s="125" t="s">
        <v>468</v>
      </c>
    </row>
    <row r="276" spans="1:5" s="4" customFormat="1" ht="14.25" customHeight="1" x14ac:dyDescent="0.15">
      <c r="A276" s="55">
        <v>275</v>
      </c>
      <c r="B276" s="123"/>
      <c r="C276" s="42" t="s">
        <v>179</v>
      </c>
      <c r="D276" s="24" t="e">
        <f>D265*4*100/D264</f>
        <v>#DIV/0!</v>
      </c>
      <c r="E276" s="125"/>
    </row>
    <row r="277" spans="1:5" s="4" customFormat="1" ht="14.25" customHeight="1" x14ac:dyDescent="0.15">
      <c r="A277" s="41">
        <v>276</v>
      </c>
      <c r="B277" s="123"/>
      <c r="C277" s="42" t="s">
        <v>180</v>
      </c>
      <c r="D277" s="24" t="e">
        <f>D266*9*100/D264</f>
        <v>#DIV/0!</v>
      </c>
      <c r="E277" s="125"/>
    </row>
    <row r="278" spans="1:5" s="4" customFormat="1" ht="14.25" customHeight="1" x14ac:dyDescent="0.15">
      <c r="A278" s="55">
        <v>277</v>
      </c>
      <c r="B278" s="123"/>
      <c r="C278" s="42" t="s">
        <v>258</v>
      </c>
      <c r="D278" s="115"/>
      <c r="E278" s="112" t="s">
        <v>505</v>
      </c>
    </row>
    <row r="279" spans="1:5" s="4" customFormat="1" ht="14.25" customHeight="1" x14ac:dyDescent="0.15">
      <c r="A279" s="41">
        <v>278</v>
      </c>
      <c r="B279" s="123"/>
      <c r="C279" s="42" t="s">
        <v>417</v>
      </c>
      <c r="D279" s="18">
        <f>D245</f>
        <v>0</v>
      </c>
      <c r="E279" s="100" t="s">
        <v>466</v>
      </c>
    </row>
    <row r="280" spans="1:5" s="4" customFormat="1" ht="14.25" customHeight="1" x14ac:dyDescent="0.15">
      <c r="A280" s="49">
        <v>279</v>
      </c>
      <c r="B280" s="123"/>
      <c r="C280" s="42" t="s">
        <v>418</v>
      </c>
      <c r="D280" s="15"/>
      <c r="E280" s="100" t="s">
        <v>487</v>
      </c>
    </row>
    <row r="281" spans="1:5" s="4" customFormat="1" ht="13.5" customHeight="1" x14ac:dyDescent="0.15">
      <c r="A281" s="53">
        <v>280</v>
      </c>
      <c r="B281" s="117" t="s">
        <v>513</v>
      </c>
      <c r="C281" s="40" t="s">
        <v>259</v>
      </c>
      <c r="D281" s="10"/>
      <c r="E281" s="107" t="s">
        <v>487</v>
      </c>
    </row>
    <row r="282" spans="1:5" s="4" customFormat="1" x14ac:dyDescent="0.15">
      <c r="A282" s="55">
        <v>281</v>
      </c>
      <c r="B282" s="118"/>
      <c r="C282" s="42" t="s">
        <v>74</v>
      </c>
      <c r="D282" s="15"/>
      <c r="E282" s="100" t="s">
        <v>487</v>
      </c>
    </row>
    <row r="283" spans="1:5" s="4" customFormat="1" x14ac:dyDescent="0.15">
      <c r="A283" s="41">
        <v>282</v>
      </c>
      <c r="B283" s="118"/>
      <c r="C283" s="42" t="s">
        <v>75</v>
      </c>
      <c r="D283" s="15"/>
      <c r="E283" s="100" t="s">
        <v>487</v>
      </c>
    </row>
    <row r="284" spans="1:5" s="4" customFormat="1" x14ac:dyDescent="0.15">
      <c r="A284" s="55">
        <v>283</v>
      </c>
      <c r="B284" s="118"/>
      <c r="C284" s="42" t="s">
        <v>256</v>
      </c>
      <c r="D284" s="8"/>
      <c r="E284" s="100" t="s">
        <v>487</v>
      </c>
    </row>
    <row r="285" spans="1:5" s="4" customFormat="1" x14ac:dyDescent="0.15">
      <c r="A285" s="41">
        <v>284</v>
      </c>
      <c r="B285" s="118"/>
      <c r="C285" s="42" t="s">
        <v>174</v>
      </c>
      <c r="D285" s="15"/>
      <c r="E285" s="100" t="s">
        <v>487</v>
      </c>
    </row>
    <row r="286" spans="1:5" s="4" customFormat="1" x14ac:dyDescent="0.15">
      <c r="A286" s="55">
        <v>285</v>
      </c>
      <c r="B286" s="118"/>
      <c r="C286" s="42" t="s">
        <v>175</v>
      </c>
      <c r="D286" s="8"/>
      <c r="E286" s="100" t="s">
        <v>487</v>
      </c>
    </row>
    <row r="287" spans="1:5" s="4" customFormat="1" x14ac:dyDescent="0.15">
      <c r="A287" s="41">
        <v>286</v>
      </c>
      <c r="B287" s="118"/>
      <c r="C287" s="42" t="s">
        <v>459</v>
      </c>
      <c r="D287" s="8"/>
      <c r="E287" s="100" t="s">
        <v>487</v>
      </c>
    </row>
    <row r="288" spans="1:5" s="4" customFormat="1" x14ac:dyDescent="0.15">
      <c r="A288" s="55">
        <v>287</v>
      </c>
      <c r="B288" s="118"/>
      <c r="C288" s="42" t="s">
        <v>460</v>
      </c>
      <c r="D288" s="8"/>
      <c r="E288" s="100" t="s">
        <v>487</v>
      </c>
    </row>
    <row r="289" spans="1:5" s="4" customFormat="1" x14ac:dyDescent="0.15">
      <c r="A289" s="41">
        <v>288</v>
      </c>
      <c r="B289" s="118"/>
      <c r="C289" s="42" t="s">
        <v>257</v>
      </c>
      <c r="D289" s="8"/>
      <c r="E289" s="100" t="s">
        <v>487</v>
      </c>
    </row>
    <row r="290" spans="1:5" s="4" customFormat="1" x14ac:dyDescent="0.15">
      <c r="A290" s="55">
        <v>289</v>
      </c>
      <c r="B290" s="118"/>
      <c r="C290" s="42" t="s">
        <v>176</v>
      </c>
      <c r="D290" s="15"/>
      <c r="E290" s="100" t="s">
        <v>487</v>
      </c>
    </row>
    <row r="291" spans="1:5" s="4" customFormat="1" x14ac:dyDescent="0.15">
      <c r="A291" s="41">
        <v>290</v>
      </c>
      <c r="B291" s="118"/>
      <c r="C291" s="42" t="s">
        <v>177</v>
      </c>
      <c r="D291" s="15"/>
      <c r="E291" s="100" t="s">
        <v>487</v>
      </c>
    </row>
    <row r="292" spans="1:5" s="4" customFormat="1" x14ac:dyDescent="0.15">
      <c r="A292" s="55">
        <v>291</v>
      </c>
      <c r="B292" s="118"/>
      <c r="C292" s="42" t="s">
        <v>178</v>
      </c>
      <c r="D292" s="24" t="e">
        <f>100-D293-D294</f>
        <v>#DIV/0!</v>
      </c>
      <c r="E292" s="125" t="s">
        <v>468</v>
      </c>
    </row>
    <row r="293" spans="1:5" s="4" customFormat="1" x14ac:dyDescent="0.15">
      <c r="A293" s="41">
        <v>292</v>
      </c>
      <c r="B293" s="118"/>
      <c r="C293" s="42" t="s">
        <v>179</v>
      </c>
      <c r="D293" s="24" t="e">
        <f>D282*4*100/D281</f>
        <v>#DIV/0!</v>
      </c>
      <c r="E293" s="125"/>
    </row>
    <row r="294" spans="1:5" s="4" customFormat="1" x14ac:dyDescent="0.15">
      <c r="A294" s="55">
        <v>293</v>
      </c>
      <c r="B294" s="118"/>
      <c r="C294" s="42" t="s">
        <v>180</v>
      </c>
      <c r="D294" s="24" t="e">
        <f>D283*9*100/D281</f>
        <v>#DIV/0!</v>
      </c>
      <c r="E294" s="125"/>
    </row>
    <row r="295" spans="1:5" s="4" customFormat="1" x14ac:dyDescent="0.15">
      <c r="A295" s="41">
        <v>294</v>
      </c>
      <c r="B295" s="118"/>
      <c r="C295" s="42" t="s">
        <v>258</v>
      </c>
      <c r="D295" s="115"/>
      <c r="E295" s="112" t="s">
        <v>505</v>
      </c>
    </row>
    <row r="296" spans="1:5" s="4" customFormat="1" x14ac:dyDescent="0.15">
      <c r="A296" s="55">
        <v>295</v>
      </c>
      <c r="B296" s="118"/>
      <c r="C296" s="42" t="s">
        <v>417</v>
      </c>
      <c r="D296" s="18">
        <f>D245</f>
        <v>0</v>
      </c>
      <c r="E296" s="108" t="s">
        <v>466</v>
      </c>
    </row>
    <row r="297" spans="1:5" s="4" customFormat="1" x14ac:dyDescent="0.15">
      <c r="A297" s="44">
        <v>296</v>
      </c>
      <c r="B297" s="119"/>
      <c r="C297" s="45" t="s">
        <v>418</v>
      </c>
      <c r="D297" s="23"/>
      <c r="E297" s="101" t="s">
        <v>504</v>
      </c>
    </row>
    <row r="298" spans="1:5" s="4" customFormat="1" x14ac:dyDescent="0.15">
      <c r="A298" s="56">
        <v>297</v>
      </c>
      <c r="B298" s="123" t="s">
        <v>514</v>
      </c>
      <c r="C298" s="54" t="s">
        <v>480</v>
      </c>
      <c r="D298" s="13"/>
      <c r="E298" s="113" t="s">
        <v>487</v>
      </c>
    </row>
    <row r="299" spans="1:5" s="4" customFormat="1" ht="14.25" customHeight="1" x14ac:dyDescent="0.15">
      <c r="A299" s="44">
        <v>298</v>
      </c>
      <c r="B299" s="124"/>
      <c r="C299" s="45" t="s">
        <v>481</v>
      </c>
      <c r="D299" s="19"/>
      <c r="E299" s="114" t="s">
        <v>487</v>
      </c>
    </row>
    <row r="300" spans="1:5" s="4" customFormat="1" ht="13.5" customHeight="1" x14ac:dyDescent="0.15">
      <c r="A300" s="56">
        <v>299</v>
      </c>
      <c r="B300" s="127" t="s">
        <v>502</v>
      </c>
      <c r="C300" s="46" t="s">
        <v>57</v>
      </c>
      <c r="D300" s="10"/>
      <c r="E300" s="102" t="s">
        <v>503</v>
      </c>
    </row>
    <row r="301" spans="1:5" s="4" customFormat="1" x14ac:dyDescent="0.15">
      <c r="A301" s="41">
        <v>300</v>
      </c>
      <c r="B301" s="123"/>
      <c r="C301" s="62" t="s">
        <v>453</v>
      </c>
      <c r="D301" s="7"/>
      <c r="E301" s="104" t="s">
        <v>467</v>
      </c>
    </row>
    <row r="302" spans="1:5" s="4" customFormat="1" x14ac:dyDescent="0.15">
      <c r="A302" s="55">
        <v>301</v>
      </c>
      <c r="B302" s="123"/>
      <c r="C302" s="48" t="s">
        <v>454</v>
      </c>
      <c r="D302" s="8"/>
      <c r="E302" s="105" t="s">
        <v>467</v>
      </c>
    </row>
    <row r="303" spans="1:5" s="4" customFormat="1" x14ac:dyDescent="0.15">
      <c r="A303" s="41">
        <v>302</v>
      </c>
      <c r="B303" s="123"/>
      <c r="C303" s="48" t="s">
        <v>455</v>
      </c>
      <c r="D303" s="8"/>
      <c r="E303" s="105" t="s">
        <v>467</v>
      </c>
    </row>
    <row r="304" spans="1:5" s="4" customFormat="1" x14ac:dyDescent="0.15">
      <c r="A304" s="49">
        <v>303</v>
      </c>
      <c r="B304" s="119"/>
      <c r="C304" s="45" t="s">
        <v>181</v>
      </c>
      <c r="D304" s="9"/>
      <c r="E304" s="101" t="s">
        <v>487</v>
      </c>
    </row>
    <row r="305" spans="1:5" s="4" customFormat="1" x14ac:dyDescent="0.15">
      <c r="A305" s="37">
        <v>304</v>
      </c>
      <c r="B305" s="35" t="s">
        <v>182</v>
      </c>
      <c r="C305" s="36" t="s">
        <v>103</v>
      </c>
      <c r="D305" s="20"/>
      <c r="E305" s="97" t="s">
        <v>496</v>
      </c>
    </row>
    <row r="306" spans="1:5" s="4" customFormat="1" x14ac:dyDescent="0.15">
      <c r="A306" s="34">
        <v>305</v>
      </c>
      <c r="B306" s="35" t="s">
        <v>73</v>
      </c>
      <c r="C306" s="36" t="s">
        <v>103</v>
      </c>
      <c r="D306" s="20"/>
      <c r="E306" s="97" t="s">
        <v>496</v>
      </c>
    </row>
    <row r="307" spans="1:5" s="4" customFormat="1" ht="22.5" x14ac:dyDescent="0.15">
      <c r="A307" s="53">
        <v>306</v>
      </c>
      <c r="B307" s="88" t="s">
        <v>482</v>
      </c>
      <c r="C307" s="40" t="s">
        <v>103</v>
      </c>
      <c r="D307" s="10"/>
      <c r="E307" s="107" t="s">
        <v>496</v>
      </c>
    </row>
    <row r="308" spans="1:5" s="4" customFormat="1" ht="13.5" customHeight="1" x14ac:dyDescent="0.15">
      <c r="A308" s="55">
        <v>307</v>
      </c>
      <c r="B308" s="129" t="s">
        <v>483</v>
      </c>
      <c r="C308" s="42" t="s">
        <v>183</v>
      </c>
      <c r="D308" s="8"/>
      <c r="E308" s="100" t="s">
        <v>487</v>
      </c>
    </row>
    <row r="309" spans="1:5" s="4" customFormat="1" ht="14.25" customHeight="1" x14ac:dyDescent="0.15">
      <c r="A309" s="41">
        <v>308</v>
      </c>
      <c r="B309" s="129"/>
      <c r="C309" s="42" t="s">
        <v>184</v>
      </c>
      <c r="D309" s="8"/>
      <c r="E309" s="100" t="s">
        <v>487</v>
      </c>
    </row>
    <row r="310" spans="1:5" s="4" customFormat="1" ht="14.25" customHeight="1" x14ac:dyDescent="0.15">
      <c r="A310" s="43">
        <v>309</v>
      </c>
      <c r="B310" s="129"/>
      <c r="C310" s="42" t="s">
        <v>185</v>
      </c>
      <c r="D310" s="8"/>
      <c r="E310" s="100" t="s">
        <v>487</v>
      </c>
    </row>
    <row r="311" spans="1:5" s="4" customFormat="1" x14ac:dyDescent="0.15">
      <c r="A311" s="53">
        <v>310</v>
      </c>
      <c r="B311" s="127" t="s">
        <v>186</v>
      </c>
      <c r="C311" s="54" t="s">
        <v>462</v>
      </c>
      <c r="D311" s="7"/>
      <c r="E311" s="99" t="s">
        <v>496</v>
      </c>
    </row>
    <row r="312" spans="1:5" s="4" customFormat="1" x14ac:dyDescent="0.15">
      <c r="A312" s="55">
        <v>311</v>
      </c>
      <c r="B312" s="118"/>
      <c r="C312" s="42" t="s">
        <v>463</v>
      </c>
      <c r="D312" s="8"/>
      <c r="E312" s="100" t="s">
        <v>496</v>
      </c>
    </row>
    <row r="313" spans="1:5" s="4" customFormat="1" x14ac:dyDescent="0.15">
      <c r="A313" s="41">
        <v>312</v>
      </c>
      <c r="B313" s="118"/>
      <c r="C313" s="42" t="s">
        <v>464</v>
      </c>
      <c r="D313" s="8"/>
      <c r="E313" s="100" t="s">
        <v>496</v>
      </c>
    </row>
    <row r="314" spans="1:5" s="4" customFormat="1" x14ac:dyDescent="0.15">
      <c r="A314" s="49">
        <v>313</v>
      </c>
      <c r="B314" s="119"/>
      <c r="C314" s="45" t="s">
        <v>101</v>
      </c>
      <c r="D314" s="9"/>
      <c r="E314" s="101" t="s">
        <v>487</v>
      </c>
    </row>
    <row r="315" spans="1:5" s="4" customFormat="1" x14ac:dyDescent="0.15">
      <c r="A315" s="53">
        <v>314</v>
      </c>
      <c r="B315" s="88" t="s">
        <v>187</v>
      </c>
      <c r="C315" s="40" t="s">
        <v>103</v>
      </c>
      <c r="D315" s="10"/>
      <c r="E315" s="107" t="s">
        <v>496</v>
      </c>
    </row>
    <row r="316" spans="1:5" s="4" customFormat="1" x14ac:dyDescent="0.15">
      <c r="A316" s="55">
        <v>315</v>
      </c>
      <c r="B316" s="118" t="s">
        <v>188</v>
      </c>
      <c r="C316" s="42" t="s">
        <v>465</v>
      </c>
      <c r="D316" s="8"/>
      <c r="E316" s="100" t="s">
        <v>496</v>
      </c>
    </row>
    <row r="317" spans="1:5" s="4" customFormat="1" x14ac:dyDescent="0.15">
      <c r="A317" s="41">
        <v>316</v>
      </c>
      <c r="B317" s="118"/>
      <c r="C317" s="42" t="s">
        <v>189</v>
      </c>
      <c r="D317" s="8"/>
      <c r="E317" s="100" t="s">
        <v>496</v>
      </c>
    </row>
    <row r="318" spans="1:5" s="4" customFormat="1" x14ac:dyDescent="0.15">
      <c r="A318" s="55">
        <v>317</v>
      </c>
      <c r="B318" s="118"/>
      <c r="C318" s="42" t="s">
        <v>190</v>
      </c>
      <c r="D318" s="8"/>
      <c r="E318" s="100" t="s">
        <v>496</v>
      </c>
    </row>
    <row r="319" spans="1:5" s="4" customFormat="1" x14ac:dyDescent="0.15">
      <c r="A319" s="41">
        <v>318</v>
      </c>
      <c r="B319" s="118"/>
      <c r="C319" s="42" t="s">
        <v>191</v>
      </c>
      <c r="D319" s="8"/>
      <c r="E319" s="100" t="s">
        <v>496</v>
      </c>
    </row>
    <row r="320" spans="1:5" s="4" customFormat="1" x14ac:dyDescent="0.15">
      <c r="A320" s="49">
        <v>319</v>
      </c>
      <c r="B320" s="119"/>
      <c r="C320" s="45" t="s">
        <v>101</v>
      </c>
      <c r="D320" s="9"/>
      <c r="E320" s="101" t="s">
        <v>487</v>
      </c>
    </row>
    <row r="321" spans="1:5" s="4" customFormat="1" ht="13.5" customHeight="1" x14ac:dyDescent="0.15">
      <c r="A321" s="53">
        <v>320</v>
      </c>
      <c r="B321" s="88" t="s">
        <v>260</v>
      </c>
      <c r="C321" s="40" t="s">
        <v>103</v>
      </c>
      <c r="D321" s="10"/>
      <c r="E321" s="107" t="s">
        <v>496</v>
      </c>
    </row>
    <row r="322" spans="1:5" s="4" customFormat="1" ht="33" x14ac:dyDescent="0.15">
      <c r="A322" s="55">
        <v>321</v>
      </c>
      <c r="B322" s="118" t="s">
        <v>192</v>
      </c>
      <c r="C322" s="54" t="s">
        <v>516</v>
      </c>
      <c r="D322" s="7"/>
      <c r="E322" s="100" t="s">
        <v>496</v>
      </c>
    </row>
    <row r="323" spans="1:5" s="4" customFormat="1" x14ac:dyDescent="0.15">
      <c r="A323" s="41">
        <v>322</v>
      </c>
      <c r="B323" s="118"/>
      <c r="C323" s="42" t="s">
        <v>261</v>
      </c>
      <c r="D323" s="8"/>
      <c r="E323" s="100" t="s">
        <v>496</v>
      </c>
    </row>
    <row r="324" spans="1:5" s="4" customFormat="1" x14ac:dyDescent="0.15">
      <c r="A324" s="55">
        <v>323</v>
      </c>
      <c r="B324" s="118"/>
      <c r="C324" s="42" t="s">
        <v>262</v>
      </c>
      <c r="D324" s="8"/>
      <c r="E324" s="100" t="s">
        <v>496</v>
      </c>
    </row>
    <row r="325" spans="1:5" s="4" customFormat="1" x14ac:dyDescent="0.15">
      <c r="A325" s="41">
        <v>324</v>
      </c>
      <c r="B325" s="118"/>
      <c r="C325" s="42" t="s">
        <v>263</v>
      </c>
      <c r="D325" s="8"/>
      <c r="E325" s="100" t="s">
        <v>496</v>
      </c>
    </row>
    <row r="326" spans="1:5" s="4" customFormat="1" x14ac:dyDescent="0.15">
      <c r="A326" s="49">
        <v>325</v>
      </c>
      <c r="B326" s="119"/>
      <c r="C326" s="45" t="s">
        <v>104</v>
      </c>
      <c r="D326" s="9"/>
      <c r="E326" s="101" t="s">
        <v>487</v>
      </c>
    </row>
    <row r="327" spans="1:5" s="4" customFormat="1" x14ac:dyDescent="0.15">
      <c r="A327" s="53">
        <v>326</v>
      </c>
      <c r="B327" s="88" t="s">
        <v>264</v>
      </c>
      <c r="C327" s="40" t="s">
        <v>103</v>
      </c>
      <c r="D327" s="10"/>
      <c r="E327" s="107" t="s">
        <v>467</v>
      </c>
    </row>
    <row r="328" spans="1:5" s="4" customFormat="1" x14ac:dyDescent="0.15">
      <c r="A328" s="49">
        <v>327</v>
      </c>
      <c r="B328" s="90" t="s">
        <v>265</v>
      </c>
      <c r="C328" s="45" t="s">
        <v>103</v>
      </c>
      <c r="D328" s="9"/>
      <c r="E328" s="101" t="s">
        <v>467</v>
      </c>
    </row>
    <row r="329" spans="1:5" s="4" customFormat="1" x14ac:dyDescent="0.15">
      <c r="A329" s="53">
        <v>328</v>
      </c>
      <c r="B329" s="92" t="s">
        <v>520</v>
      </c>
      <c r="C329" s="54" t="s">
        <v>103</v>
      </c>
      <c r="D329" s="21"/>
      <c r="E329" s="99" t="s">
        <v>496</v>
      </c>
    </row>
    <row r="330" spans="1:5" s="4" customFormat="1" ht="13.5" customHeight="1" x14ac:dyDescent="0.15">
      <c r="A330" s="55">
        <v>329</v>
      </c>
      <c r="B330" s="118" t="s">
        <v>521</v>
      </c>
      <c r="C330" s="42" t="s">
        <v>193</v>
      </c>
      <c r="D330" s="10"/>
      <c r="E330" s="100" t="s">
        <v>487</v>
      </c>
    </row>
    <row r="331" spans="1:5" s="4" customFormat="1" x14ac:dyDescent="0.15">
      <c r="A331" s="41">
        <v>330</v>
      </c>
      <c r="B331" s="118"/>
      <c r="C331" s="42" t="s">
        <v>194</v>
      </c>
      <c r="D331" s="11"/>
      <c r="E331" s="100" t="s">
        <v>487</v>
      </c>
    </row>
    <row r="332" spans="1:5" s="4" customFormat="1" x14ac:dyDescent="0.15">
      <c r="A332" s="55">
        <v>331</v>
      </c>
      <c r="B332" s="89" t="s">
        <v>522</v>
      </c>
      <c r="C332" s="42" t="s">
        <v>103</v>
      </c>
      <c r="D332" s="8"/>
      <c r="E332" s="100" t="s">
        <v>496</v>
      </c>
    </row>
    <row r="333" spans="1:5" s="4" customFormat="1" x14ac:dyDescent="0.15">
      <c r="A333" s="41">
        <v>332</v>
      </c>
      <c r="B333" s="118" t="s">
        <v>523</v>
      </c>
      <c r="C333" s="42" t="s">
        <v>195</v>
      </c>
      <c r="D333" s="8"/>
      <c r="E333" s="100" t="s">
        <v>496</v>
      </c>
    </row>
    <row r="334" spans="1:5" s="4" customFormat="1" x14ac:dyDescent="0.15">
      <c r="A334" s="55">
        <v>333</v>
      </c>
      <c r="B334" s="118"/>
      <c r="C334" s="42" t="s">
        <v>196</v>
      </c>
      <c r="D334" s="8"/>
      <c r="E334" s="100" t="s">
        <v>496</v>
      </c>
    </row>
    <row r="335" spans="1:5" s="4" customFormat="1" x14ac:dyDescent="0.15">
      <c r="A335" s="44">
        <v>334</v>
      </c>
      <c r="B335" s="119"/>
      <c r="C335" s="45" t="s">
        <v>197</v>
      </c>
      <c r="D335" s="9"/>
      <c r="E335" s="101" t="s">
        <v>487</v>
      </c>
    </row>
    <row r="336" spans="1:5" s="4" customFormat="1" x14ac:dyDescent="0.15">
      <c r="A336" s="34">
        <v>335</v>
      </c>
      <c r="B336" s="91" t="s">
        <v>266</v>
      </c>
      <c r="C336" s="58" t="s">
        <v>103</v>
      </c>
      <c r="D336" s="21"/>
      <c r="E336" s="111" t="s">
        <v>496</v>
      </c>
    </row>
    <row r="337" spans="1:5" s="4" customFormat="1" x14ac:dyDescent="0.15">
      <c r="A337" s="37">
        <v>336</v>
      </c>
      <c r="B337" s="35" t="s">
        <v>267</v>
      </c>
      <c r="C337" s="36" t="s">
        <v>103</v>
      </c>
      <c r="D337" s="20"/>
      <c r="E337" s="97" t="s">
        <v>496</v>
      </c>
    </row>
    <row r="338" spans="1:5" s="4" customFormat="1" ht="22.5" x14ac:dyDescent="0.15">
      <c r="A338" s="34">
        <v>337</v>
      </c>
      <c r="B338" s="35" t="s">
        <v>268</v>
      </c>
      <c r="C338" s="59" t="s">
        <v>507</v>
      </c>
      <c r="D338" s="20"/>
      <c r="E338" s="97" t="s">
        <v>495</v>
      </c>
    </row>
    <row r="339" spans="1:5" s="4" customFormat="1" ht="13.5" customHeight="1" x14ac:dyDescent="0.15">
      <c r="A339" s="53">
        <v>338</v>
      </c>
      <c r="B339" s="127" t="s">
        <v>484</v>
      </c>
      <c r="C339" s="54" t="s">
        <v>198</v>
      </c>
      <c r="D339" s="7"/>
      <c r="E339" s="99" t="s">
        <v>487</v>
      </c>
    </row>
    <row r="340" spans="1:5" s="4" customFormat="1" ht="14.25" customHeight="1" x14ac:dyDescent="0.15">
      <c r="A340" s="55">
        <v>339</v>
      </c>
      <c r="B340" s="118"/>
      <c r="C340" s="42" t="s">
        <v>52</v>
      </c>
      <c r="D340" s="8"/>
      <c r="E340" s="100" t="s">
        <v>487</v>
      </c>
    </row>
    <row r="341" spans="1:5" s="4" customFormat="1" ht="14.25" customHeight="1" x14ac:dyDescent="0.15">
      <c r="A341" s="41">
        <v>340</v>
      </c>
      <c r="B341" s="118"/>
      <c r="C341" s="42" t="s">
        <v>53</v>
      </c>
      <c r="D341" s="8"/>
      <c r="E341" s="100" t="s">
        <v>487</v>
      </c>
    </row>
    <row r="342" spans="1:5" s="4" customFormat="1" x14ac:dyDescent="0.15">
      <c r="A342" s="55">
        <v>341</v>
      </c>
      <c r="B342" s="118"/>
      <c r="C342" s="42" t="s">
        <v>471</v>
      </c>
      <c r="D342" s="8"/>
      <c r="E342" s="100" t="s">
        <v>487</v>
      </c>
    </row>
    <row r="343" spans="1:5" s="4" customFormat="1" ht="14.25" customHeight="1" thickBot="1" x14ac:dyDescent="0.2">
      <c r="A343" s="44">
        <v>342</v>
      </c>
      <c r="B343" s="119"/>
      <c r="C343" s="60" t="s">
        <v>108</v>
      </c>
      <c r="D343" s="22"/>
      <c r="E343" s="101" t="s">
        <v>487</v>
      </c>
    </row>
  </sheetData>
  <mergeCells count="43">
    <mergeCell ref="B339:B343"/>
    <mergeCell ref="E275:E277"/>
    <mergeCell ref="B281:B297"/>
    <mergeCell ref="E292:E294"/>
    <mergeCell ref="B316:B320"/>
    <mergeCell ref="B322:B326"/>
    <mergeCell ref="B330:B331"/>
    <mergeCell ref="B333:B335"/>
    <mergeCell ref="B95:B136"/>
    <mergeCell ref="E91:E94"/>
    <mergeCell ref="E131:E135"/>
    <mergeCell ref="B311:B314"/>
    <mergeCell ref="B247:B263"/>
    <mergeCell ref="B298:B299"/>
    <mergeCell ref="B171:B182"/>
    <mergeCell ref="E258:E260"/>
    <mergeCell ref="B300:B304"/>
    <mergeCell ref="B194:B211"/>
    <mergeCell ref="B308:B310"/>
    <mergeCell ref="B264:B280"/>
    <mergeCell ref="B137:B138"/>
    <mergeCell ref="B139:B158"/>
    <mergeCell ref="B165:B167"/>
    <mergeCell ref="B183:B186"/>
    <mergeCell ref="B4:B13"/>
    <mergeCell ref="B29:B31"/>
    <mergeCell ref="B32:B38"/>
    <mergeCell ref="B17:B21"/>
    <mergeCell ref="B67:B94"/>
    <mergeCell ref="B46:B54"/>
    <mergeCell ref="B39:B44"/>
    <mergeCell ref="B64:B66"/>
    <mergeCell ref="B14:B15"/>
    <mergeCell ref="B22:B28"/>
    <mergeCell ref="B55:B63"/>
    <mergeCell ref="B212:B229"/>
    <mergeCell ref="E155:E158"/>
    <mergeCell ref="B187:B190"/>
    <mergeCell ref="E241:E243"/>
    <mergeCell ref="B230:B246"/>
    <mergeCell ref="B192:B193"/>
    <mergeCell ref="B159:B164"/>
    <mergeCell ref="B168:B170"/>
  </mergeCells>
  <phoneticPr fontId="1"/>
  <conditionalFormatting sqref="D2">
    <cfRule type="containsBlanks" dxfId="114" priority="145">
      <formula>LEN(TRIM(D2))=0</formula>
    </cfRule>
  </conditionalFormatting>
  <conditionalFormatting sqref="D3">
    <cfRule type="containsBlanks" dxfId="113" priority="144">
      <formula>LEN(TRIM(D3))=0</formula>
    </cfRule>
  </conditionalFormatting>
  <conditionalFormatting sqref="D4:D13">
    <cfRule type="containsBlanks" dxfId="112" priority="143">
      <formula>LEN(TRIM(D4))=0</formula>
    </cfRule>
  </conditionalFormatting>
  <conditionalFormatting sqref="D14">
    <cfRule type="containsBlanks" dxfId="111" priority="139">
      <formula>LEN(TRIM(D14))=0</formula>
    </cfRule>
  </conditionalFormatting>
  <conditionalFormatting sqref="D16">
    <cfRule type="containsBlanks" dxfId="110" priority="134">
      <formula>LEN(TRIM(D16))=0</formula>
    </cfRule>
  </conditionalFormatting>
  <conditionalFormatting sqref="D17">
    <cfRule type="containsBlanks" dxfId="109" priority="133">
      <formula>LEN(TRIM(D17))=0</formula>
    </cfRule>
  </conditionalFormatting>
  <conditionalFormatting sqref="D18:D20">
    <cfRule type="notContainsBlanks" dxfId="108" priority="130">
      <formula>LEN(TRIM(D18))&gt;0</formula>
    </cfRule>
    <cfRule type="expression" dxfId="107" priority="132" stopIfTrue="1">
      <formula>$D$17="有"</formula>
    </cfRule>
  </conditionalFormatting>
  <conditionalFormatting sqref="D18:D21">
    <cfRule type="expression" dxfId="106" priority="62">
      <formula>$D$17="無"</formula>
    </cfRule>
  </conditionalFormatting>
  <conditionalFormatting sqref="D22 D24:D28">
    <cfRule type="containsBlanks" dxfId="105" priority="210">
      <formula>LEN(TRIM(D22))=0</formula>
    </cfRule>
  </conditionalFormatting>
  <conditionalFormatting sqref="D29">
    <cfRule type="containsBlanks" dxfId="104" priority="128">
      <formula>LEN(TRIM(D29))=0</formula>
    </cfRule>
  </conditionalFormatting>
  <conditionalFormatting sqref="D46:D62">
    <cfRule type="notContainsBlanks" dxfId="103" priority="119">
      <formula>LEN(TRIM(D46))&gt;0</formula>
    </cfRule>
  </conditionalFormatting>
  <conditionalFormatting sqref="D46:D63">
    <cfRule type="expression" dxfId="102" priority="50">
      <formula>$D$45="直営"</formula>
    </cfRule>
  </conditionalFormatting>
  <conditionalFormatting sqref="D67:D90">
    <cfRule type="containsBlanks" dxfId="101" priority="117">
      <formula>LEN(TRIM(D67))=0</formula>
    </cfRule>
  </conditionalFormatting>
  <conditionalFormatting sqref="D137">
    <cfRule type="containsBlanks" dxfId="100" priority="114">
      <formula>LEN(TRIM(D137))=0</formula>
    </cfRule>
  </conditionalFormatting>
  <conditionalFormatting sqref="D159:D160">
    <cfRule type="containsBlanks" dxfId="99" priority="113">
      <formula>LEN(TRIM(D159))=0</formula>
    </cfRule>
  </conditionalFormatting>
  <conditionalFormatting sqref="D165 D171:D173 D176:D178 D182:D183">
    <cfRule type="containsBlanks" dxfId="98" priority="111">
      <formula>LEN(TRIM(D165))=0</formula>
    </cfRule>
  </conditionalFormatting>
  <conditionalFormatting sqref="D176:D178 D182">
    <cfRule type="containsBlanks" dxfId="97" priority="107">
      <formula>LEN(TRIM(D176))=0</formula>
    </cfRule>
  </conditionalFormatting>
  <conditionalFormatting sqref="D179:D181">
    <cfRule type="expression" dxfId="96" priority="40">
      <formula>$D$178="無"</formula>
    </cfRule>
  </conditionalFormatting>
  <conditionalFormatting sqref="D179:D180">
    <cfRule type="notContainsBlanks" dxfId="95" priority="105">
      <formula>LEN(TRIM(D179))&gt;0</formula>
    </cfRule>
    <cfRule type="expression" dxfId="94" priority="106" stopIfTrue="1">
      <formula>$D$178="有"</formula>
    </cfRule>
  </conditionalFormatting>
  <conditionalFormatting sqref="D184">
    <cfRule type="expression" dxfId="93" priority="101">
      <formula>$D$183="無"</formula>
    </cfRule>
    <cfRule type="notContainsBlanks" dxfId="92" priority="102">
      <formula>LEN(TRIM(D184))&gt;0</formula>
    </cfRule>
    <cfRule type="expression" dxfId="91" priority="103" stopIfTrue="1">
      <formula>$D$183="有"</formula>
    </cfRule>
  </conditionalFormatting>
  <conditionalFormatting sqref="D185">
    <cfRule type="containsBlanks" dxfId="90" priority="99">
      <formula>LEN(TRIM(D185))=0</formula>
    </cfRule>
  </conditionalFormatting>
  <conditionalFormatting sqref="D186">
    <cfRule type="notContainsBlanks" dxfId="89" priority="96">
      <formula>LEN(TRIM(D186))&gt;0</formula>
    </cfRule>
    <cfRule type="expression" dxfId="88" priority="97" stopIfTrue="1">
      <formula>$D$185="有"</formula>
    </cfRule>
    <cfRule type="expression" dxfId="87" priority="98">
      <formula>#REF!="有"</formula>
    </cfRule>
    <cfRule type="expression" dxfId="86" priority="100" stopIfTrue="1">
      <formula>$D$185="無"</formula>
    </cfRule>
    <cfRule type="expression" dxfId="85" priority="211" stopIfTrue="1">
      <formula>#REF!="無"</formula>
    </cfRule>
  </conditionalFormatting>
  <conditionalFormatting sqref="D187:D190">
    <cfRule type="containsBlanks" dxfId="84" priority="94">
      <formula>LEN(TRIM(D187))=0</formula>
    </cfRule>
  </conditionalFormatting>
  <conditionalFormatting sqref="D191:D192">
    <cfRule type="containsBlanks" dxfId="83" priority="93">
      <formula>LEN(TRIM(D191))=0</formula>
    </cfRule>
  </conditionalFormatting>
  <conditionalFormatting sqref="D194:D211">
    <cfRule type="containsBlanks" dxfId="82" priority="92">
      <formula>LEN(TRIM(D194))=0</formula>
    </cfRule>
  </conditionalFormatting>
  <conditionalFormatting sqref="D230:D240">
    <cfRule type="containsBlanks" dxfId="81" priority="91">
      <formula>LEN(TRIM(D230))=0</formula>
    </cfRule>
  </conditionalFormatting>
  <conditionalFormatting sqref="D247:D257">
    <cfRule type="containsBlanks" dxfId="80" priority="90">
      <formula>LEN(TRIM(D247))=0</formula>
    </cfRule>
  </conditionalFormatting>
  <conditionalFormatting sqref="D298">
    <cfRule type="containsBlanks" dxfId="79" priority="89">
      <formula>LEN(TRIM(D298))=0</formula>
    </cfRule>
  </conditionalFormatting>
  <conditionalFormatting sqref="D300:D303">
    <cfRule type="containsBlanks" dxfId="78" priority="88">
      <formula>LEN(TRIM(D300))=0</formula>
    </cfRule>
  </conditionalFormatting>
  <conditionalFormatting sqref="D304">
    <cfRule type="containsBlanks" dxfId="77" priority="87">
      <formula>LEN(TRIM(D304))=0</formula>
    </cfRule>
  </conditionalFormatting>
  <conditionalFormatting sqref="D308:D313">
    <cfRule type="notContainsBlanks" dxfId="76" priority="84">
      <formula>LEN(TRIM(D308))&gt;0</formula>
    </cfRule>
    <cfRule type="expression" dxfId="75" priority="85" stopIfTrue="1">
      <formula>$D$307="有"</formula>
    </cfRule>
  </conditionalFormatting>
  <conditionalFormatting sqref="D308:D314">
    <cfRule type="expression" dxfId="74" priority="33">
      <formula>$D$307="無"</formula>
    </cfRule>
  </conditionalFormatting>
  <conditionalFormatting sqref="D305:D307">
    <cfRule type="containsBlanks" dxfId="73" priority="82">
      <formula>LEN(TRIM(D305))=0</formula>
    </cfRule>
  </conditionalFormatting>
  <conditionalFormatting sqref="D322:D325">
    <cfRule type="notContainsBlanks" dxfId="72" priority="79">
      <formula>LEN(TRIM(D322))&gt;0</formula>
    </cfRule>
    <cfRule type="expression" dxfId="71" priority="81" stopIfTrue="1">
      <formula>$D$321="有"</formula>
    </cfRule>
  </conditionalFormatting>
  <conditionalFormatting sqref="D321">
    <cfRule type="containsBlanks" dxfId="70" priority="76">
      <formula>LEN(TRIM(D321))=0</formula>
    </cfRule>
  </conditionalFormatting>
  <conditionalFormatting sqref="D322:D326">
    <cfRule type="expression" dxfId="69" priority="29">
      <formula>$D$321="無"</formula>
    </cfRule>
  </conditionalFormatting>
  <conditionalFormatting sqref="D316:D319">
    <cfRule type="notContainsBlanks" dxfId="68" priority="212" stopIfTrue="1">
      <formula>LEN(TRIM(D316))&gt;0</formula>
    </cfRule>
    <cfRule type="expression" dxfId="67" priority="213" stopIfTrue="1">
      <formula>$D$315="有"</formula>
    </cfRule>
  </conditionalFormatting>
  <conditionalFormatting sqref="D315">
    <cfRule type="containsBlanks" dxfId="66" priority="73">
      <formula>LEN(TRIM(D315))=0</formula>
    </cfRule>
  </conditionalFormatting>
  <conditionalFormatting sqref="D316:D320">
    <cfRule type="expression" dxfId="65" priority="31">
      <formula>$D$315="無"</formula>
    </cfRule>
  </conditionalFormatting>
  <conditionalFormatting sqref="D339:D341">
    <cfRule type="containsBlanks" dxfId="64" priority="72">
      <formula>LEN(TRIM(D339))=0</formula>
    </cfRule>
  </conditionalFormatting>
  <conditionalFormatting sqref="D336:D337">
    <cfRule type="containsBlanks" dxfId="63" priority="69">
      <formula>LEN(TRIM(D336))=0</formula>
    </cfRule>
  </conditionalFormatting>
  <conditionalFormatting sqref="D327:D328">
    <cfRule type="containsBlanks" dxfId="62" priority="68" stopIfTrue="1">
      <formula>LEN(TRIM(D327))=0</formula>
    </cfRule>
  </conditionalFormatting>
  <conditionalFormatting sqref="D329">
    <cfRule type="containsBlanks" dxfId="61" priority="67" stopIfTrue="1">
      <formula>LEN(TRIM(D329))=0</formula>
    </cfRule>
  </conditionalFormatting>
  <conditionalFormatting sqref="D330:D335">
    <cfRule type="expression" dxfId="60" priority="27">
      <formula>$D$329="無"</formula>
    </cfRule>
  </conditionalFormatting>
  <conditionalFormatting sqref="D330:D334">
    <cfRule type="notContainsBlanks" dxfId="59" priority="65">
      <formula>LEN(TRIM(D330))&gt;0</formula>
    </cfRule>
    <cfRule type="expression" dxfId="58" priority="66" stopIfTrue="1">
      <formula>$D$329="有"</formula>
    </cfRule>
  </conditionalFormatting>
  <conditionalFormatting sqref="D21">
    <cfRule type="notContainsBlanks" dxfId="57" priority="63">
      <formula>LEN(TRIM(D21))&gt;0</formula>
    </cfRule>
    <cfRule type="expression" dxfId="56" priority="131" stopIfTrue="1">
      <formula>$D$17="有"</formula>
    </cfRule>
  </conditionalFormatting>
  <conditionalFormatting sqref="D23">
    <cfRule type="expression" dxfId="55" priority="58">
      <formula>$D$22="事務部"</formula>
    </cfRule>
    <cfRule type="expression" dxfId="54" priority="59">
      <formula>$D$22="栄養部"</formula>
    </cfRule>
    <cfRule type="notContainsBlanks" dxfId="53" priority="60">
      <formula>LEN(TRIM(D23))&gt;0</formula>
    </cfRule>
    <cfRule type="expression" dxfId="52" priority="215">
      <formula>$D$22="その他"</formula>
    </cfRule>
  </conditionalFormatting>
  <conditionalFormatting sqref="D37 D44">
    <cfRule type="notContainsBlanks" dxfId="51" priority="55">
      <formula>LEN(TRIM(D37))&gt;0</formula>
    </cfRule>
    <cfRule type="expression" dxfId="50" priority="57" stopIfTrue="1">
      <formula>$D$29="有"</formula>
    </cfRule>
  </conditionalFormatting>
  <conditionalFormatting sqref="D30:D36 D38:D43">
    <cfRule type="notContainsBlanks" dxfId="49" priority="54">
      <formula>LEN(TRIM(D30))&gt;0</formula>
    </cfRule>
    <cfRule type="expression" dxfId="48" priority="56" stopIfTrue="1">
      <formula>$D$29="有"</formula>
    </cfRule>
  </conditionalFormatting>
  <conditionalFormatting sqref="D30:D44">
    <cfRule type="expression" dxfId="47" priority="53">
      <formula>$D$29="無"</formula>
    </cfRule>
  </conditionalFormatting>
  <conditionalFormatting sqref="D45">
    <cfRule type="containsBlanks" dxfId="46" priority="52">
      <formula>LEN(TRIM(D45))=0</formula>
    </cfRule>
  </conditionalFormatting>
  <conditionalFormatting sqref="D63">
    <cfRule type="notContainsBlanks" dxfId="45" priority="51">
      <formula>LEN(TRIM(D63))&gt;0</formula>
    </cfRule>
  </conditionalFormatting>
  <conditionalFormatting sqref="D64:D66">
    <cfRule type="containsBlanks" dxfId="44" priority="49">
      <formula>LEN(TRIM(D64))=0</formula>
    </cfRule>
  </conditionalFormatting>
  <conditionalFormatting sqref="D95">
    <cfRule type="containsBlanks" dxfId="43" priority="48">
      <formula>LEN(TRIM(D95))=0</formula>
    </cfRule>
  </conditionalFormatting>
  <conditionalFormatting sqref="D97:D99 D101:D104 D106:D110 D112:D116 D118:D122 D124:D128 D130">
    <cfRule type="containsBlanks" dxfId="42" priority="47">
      <formula>LEN(TRIM(D97))=0</formula>
    </cfRule>
  </conditionalFormatting>
  <conditionalFormatting sqref="D136">
    <cfRule type="containsBlanks" dxfId="41" priority="46">
      <formula>LEN(TRIM(D136))=0</formula>
    </cfRule>
  </conditionalFormatting>
  <conditionalFormatting sqref="D139:D154">
    <cfRule type="containsBlanks" dxfId="40" priority="45">
      <formula>LEN(TRIM(D139))=0</formula>
    </cfRule>
  </conditionalFormatting>
  <conditionalFormatting sqref="D163:D164">
    <cfRule type="containsBlanks" dxfId="39" priority="44">
      <formula>LEN(TRIM(D163))=0</formula>
    </cfRule>
  </conditionalFormatting>
  <conditionalFormatting sqref="D174:D175">
    <cfRule type="containsBlanks" dxfId="38" priority="42">
      <formula>LEN(TRIM(D174))=0</formula>
    </cfRule>
  </conditionalFormatting>
  <conditionalFormatting sqref="D181">
    <cfRule type="notContainsBlanks" dxfId="37" priority="41">
      <formula>LEN(TRIM(D181))&gt;0</formula>
    </cfRule>
    <cfRule type="expression" dxfId="36" priority="104" stopIfTrue="1">
      <formula>$D$178="有"</formula>
    </cfRule>
  </conditionalFormatting>
  <conditionalFormatting sqref="D193">
    <cfRule type="containsBlanks" dxfId="35" priority="39">
      <formula>LEN(TRIM(D193))=0</formula>
    </cfRule>
  </conditionalFormatting>
  <conditionalFormatting sqref="D212:D229">
    <cfRule type="containsBlanks" dxfId="34" priority="38">
      <formula>LEN(TRIM(D212))=0</formula>
    </cfRule>
  </conditionalFormatting>
  <conditionalFormatting sqref="D244:D245">
    <cfRule type="containsBlanks" dxfId="33" priority="37">
      <formula>LEN(TRIM(D244))=0</formula>
    </cfRule>
  </conditionalFormatting>
  <conditionalFormatting sqref="D261:D263">
    <cfRule type="containsBlanks" dxfId="32" priority="36">
      <formula>LEN(TRIM(D261))=0</formula>
    </cfRule>
  </conditionalFormatting>
  <conditionalFormatting sqref="D264:D274 D278 D295 D297 D299 D280:D291">
    <cfRule type="containsBlanks" dxfId="31" priority="35">
      <formula>LEN(TRIM(D264))=0</formula>
    </cfRule>
  </conditionalFormatting>
  <conditionalFormatting sqref="D314">
    <cfRule type="notContainsBlanks" dxfId="30" priority="34">
      <formula>LEN(TRIM(D314))&gt;0</formula>
    </cfRule>
    <cfRule type="expression" dxfId="29" priority="83" stopIfTrue="1">
      <formula>$D$307="有"</formula>
    </cfRule>
  </conditionalFormatting>
  <conditionalFormatting sqref="D320">
    <cfRule type="notContainsBlanks" dxfId="28" priority="32">
      <formula>LEN(TRIM(D320))&gt;0</formula>
    </cfRule>
    <cfRule type="expression" dxfId="27" priority="74" stopIfTrue="1">
      <formula>$D$315="有"</formula>
    </cfRule>
  </conditionalFormatting>
  <conditionalFormatting sqref="D326">
    <cfRule type="notContainsBlanks" dxfId="26" priority="30">
      <formula>LEN(TRIM(D326))&gt;0</formula>
    </cfRule>
    <cfRule type="expression" dxfId="25" priority="78" stopIfTrue="1">
      <formula>$D$321="有"</formula>
    </cfRule>
  </conditionalFormatting>
  <conditionalFormatting sqref="D335">
    <cfRule type="notContainsBlanks" dxfId="24" priority="28">
      <formula>LEN(TRIM(D335))&gt;0</formula>
    </cfRule>
    <cfRule type="expression" dxfId="23" priority="64" stopIfTrue="1">
      <formula>$D$329="有"</formula>
    </cfRule>
  </conditionalFormatting>
  <conditionalFormatting sqref="D338 D342:D343">
    <cfRule type="containsBlanks" dxfId="22" priority="26">
      <formula>LEN(TRIM(D338))=0</formula>
    </cfRule>
  </conditionalFormatting>
  <conditionalFormatting sqref="D161:D162">
    <cfRule type="containsBlanks" dxfId="21" priority="24">
      <formula>LEN(TRIM(D161))=0</formula>
    </cfRule>
  </conditionalFormatting>
  <conditionalFormatting sqref="D15">
    <cfRule type="expression" dxfId="20" priority="19">
      <formula>$D$14="幼稚園"</formula>
    </cfRule>
    <cfRule type="expression" dxfId="19" priority="20">
      <formula>$D$14="児童福祉施設"</formula>
    </cfRule>
    <cfRule type="expression" dxfId="18" priority="21">
      <formula>$D$14="保育所"</formula>
    </cfRule>
    <cfRule type="notContainsBlanks" dxfId="17" priority="22">
      <formula>LEN(TRIM(D15))&gt;0</formula>
    </cfRule>
    <cfRule type="expression" dxfId="16" priority="23" stopIfTrue="1">
      <formula>$D$14="その他"</formula>
    </cfRule>
  </conditionalFormatting>
  <conditionalFormatting sqref="D96">
    <cfRule type="containsBlanks" dxfId="15" priority="14">
      <formula>LEN(TRIM(D96))=0</formula>
    </cfRule>
  </conditionalFormatting>
  <conditionalFormatting sqref="D138">
    <cfRule type="expression" dxfId="14" priority="9">
      <formula>$D$137="無"</formula>
    </cfRule>
    <cfRule type="notContainsBlanks" dxfId="13" priority="11">
      <formula>LEN(TRIM(D138))&gt;0</formula>
    </cfRule>
    <cfRule type="expression" dxfId="12" priority="216" stopIfTrue="1">
      <formula>$D$137="有"</formula>
    </cfRule>
  </conditionalFormatting>
  <conditionalFormatting sqref="D296">
    <cfRule type="containsBlanks" dxfId="11" priority="8">
      <formula>LEN(TRIM(D296))=0</formula>
    </cfRule>
  </conditionalFormatting>
  <conditionalFormatting sqref="D246">
    <cfRule type="containsBlanks" dxfId="10" priority="217" stopIfTrue="1">
      <formula>LEN(TRIM(D246))=0</formula>
    </cfRule>
  </conditionalFormatting>
  <conditionalFormatting sqref="D279">
    <cfRule type="containsBlanks" dxfId="9" priority="4">
      <formula>LEN(TRIM(D279))=0</formula>
    </cfRule>
  </conditionalFormatting>
  <conditionalFormatting sqref="D166:D169">
    <cfRule type="expression" dxfId="8" priority="108">
      <formula>$D$165="無"</formula>
    </cfRule>
    <cfRule type="notContainsBlanks" dxfId="7" priority="109">
      <formula>LEN(TRIM(D166))&gt;0</formula>
    </cfRule>
    <cfRule type="expression" dxfId="6" priority="110" stopIfTrue="1">
      <formula>$D$165="有"</formula>
    </cfRule>
  </conditionalFormatting>
  <conditionalFormatting sqref="D170">
    <cfRule type="expression" dxfId="5" priority="3" stopIfTrue="1">
      <formula>$D$165="有"</formula>
    </cfRule>
    <cfRule type="notContainsBlanks" dxfId="4" priority="2">
      <formula>LEN(TRIM(D170))&gt;0</formula>
    </cfRule>
    <cfRule type="expression" dxfId="3" priority="1">
      <formula>$D$165="無"</formula>
    </cfRule>
  </conditionalFormatting>
  <conditionalFormatting sqref="D46:D53">
    <cfRule type="expression" dxfId="2" priority="121" stopIfTrue="1">
      <formula>$D$45="委託"</formula>
    </cfRule>
  </conditionalFormatting>
  <conditionalFormatting sqref="D54:D63">
    <cfRule type="expression" dxfId="1" priority="118" stopIfTrue="1">
      <formula>$D$45="委託"</formula>
    </cfRule>
  </conditionalFormatting>
  <dataValidations count="10">
    <dataValidation type="list" allowBlank="1" showInputMessage="1" showErrorMessage="1" sqref="D20">
      <formula1>"有,無"</formula1>
    </dataValidation>
    <dataValidation type="list" allowBlank="1" showInputMessage="1" showErrorMessage="1" sqref="D65">
      <formula1>"管理栄養士,栄養士"</formula1>
    </dataValidation>
    <dataValidation type="list" allowBlank="1" showInputMessage="1" showErrorMessage="1" sqref="D66">
      <formula1>"専任,兼任"</formula1>
    </dataValidation>
    <dataValidation type="list" allowBlank="1" showInputMessage="1" showErrorMessage="1" sqref="D45">
      <formula1>"直営,委託"</formula1>
    </dataValidation>
    <dataValidation type="list" allowBlank="1" showInputMessage="1" showErrorMessage="1" sqref="D2">
      <formula1>"特定給食施設,小規模特定給食施設"</formula1>
    </dataValidation>
    <dataValidation type="decimal" allowBlank="1" showInputMessage="1" showErrorMessage="1" sqref="D230:D232 D281:D283 D264:D266 D247:D249">
      <formula1>1</formula1>
      <formula2>3000</formula2>
    </dataValidation>
    <dataValidation type="list" allowBlank="1" showInputMessage="1" showErrorMessage="1" sqref="D30 D166">
      <formula1>"年,月"</formula1>
    </dataValidation>
    <dataValidation type="list" allowBlank="1" showInputMessage="1" showErrorMessage="1" sqref="D14">
      <formula1>"保育所,児童福祉施設,幼稚園,その他"</formula1>
    </dataValidation>
    <dataValidation type="list" allowBlank="1" showInputMessage="1" showErrorMessage="1" sqref="D22">
      <formula1>"栄養部,事務部,その他"</formula1>
    </dataValidation>
    <dataValidation type="list" allowBlank="1" showInputMessage="1" showErrorMessage="1" sqref="D187:D190 D16:D17 D28:D29 D32:D36 D39:D43 D55:D62 D137 D159:D160 D165 D168:D169 D176:D183 D185 D300:D303 D305:D307 D311:D313 D315:D319 D321:D325 D327:D329 D332:D334 D336:D337 D18 D19">
      <formula1>"有,無"</formula1>
    </dataValidation>
  </dataValidations>
  <pageMargins left="0.19685039370078741" right="0.19685039370078741" top="0.19685039370078741" bottom="0.19685039370078741" header="0.31496062992125984" footer="0.31496062992125984"/>
  <pageSetup paperSize="9" scale="90" fitToHeight="0" orientation="portrait" r:id="rId1"/>
  <rowBreaks count="5" manualBreakCount="5">
    <brk id="63" max="5" man="1"/>
    <brk id="130" max="5" man="1"/>
    <brk id="193" max="5" man="1"/>
    <brk id="263" max="5" man="1"/>
    <brk id="3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6"/>
  <sheetViews>
    <sheetView topLeftCell="A58" zoomScale="115" zoomScaleNormal="115" zoomScaleSheetLayoutView="145" zoomScalePageLayoutView="115" workbookViewId="0">
      <selection activeCell="BR4" sqref="BR4:CM4"/>
    </sheetView>
  </sheetViews>
  <sheetFormatPr defaultRowHeight="13.5" x14ac:dyDescent="0.15"/>
  <cols>
    <col min="1" max="91" width="1" style="85" customWidth="1"/>
    <col min="92" max="16384" width="9" style="85"/>
  </cols>
  <sheetData>
    <row r="1" spans="1:91" s="63" customFormat="1" ht="14.25" customHeight="1" x14ac:dyDescent="0.15">
      <c r="A1" s="383" t="s">
        <v>303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/>
      <c r="AY1" s="383"/>
      <c r="AZ1" s="383"/>
      <c r="BA1" s="383"/>
      <c r="BB1" s="383"/>
      <c r="BC1" s="383"/>
      <c r="BD1" s="383"/>
      <c r="BE1" s="383"/>
      <c r="BF1" s="383"/>
      <c r="BG1" s="383"/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  <c r="CC1" s="383"/>
      <c r="CD1" s="383"/>
      <c r="CE1" s="383"/>
      <c r="CF1" s="383"/>
      <c r="CG1" s="383"/>
      <c r="CH1" s="383"/>
      <c r="CI1" s="383"/>
      <c r="CJ1" s="383"/>
      <c r="CK1" s="383"/>
      <c r="CL1" s="383"/>
      <c r="CM1" s="383"/>
    </row>
    <row r="2" spans="1:91" s="63" customFormat="1" ht="14.25" customHeight="1" x14ac:dyDescent="0.15">
      <c r="A2" s="384" t="str">
        <f>IF('入力シート(児童施設用）'!$D2="特定給食施設","(①特定給食施設　2小規模特定給食施設)",IF('入力シート(児童施設用）'!$D2="小規模特定給食施設","(1特定給食施設　②小規模特定給食施設)","(1特定給食施設　2小規模特定給食施設)"))</f>
        <v>(1特定給食施設　2小規模特定給食施設)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384"/>
      <c r="BY2" s="384"/>
      <c r="BZ2" s="384"/>
      <c r="CA2" s="384"/>
      <c r="CB2" s="384"/>
      <c r="CC2" s="384"/>
      <c r="CD2" s="384"/>
      <c r="CE2" s="384"/>
      <c r="CF2" s="384"/>
      <c r="CG2" s="384"/>
      <c r="CH2" s="384"/>
      <c r="CI2" s="384"/>
      <c r="CJ2" s="384"/>
      <c r="CK2" s="384"/>
      <c r="CL2" s="384"/>
      <c r="CM2" s="384"/>
    </row>
    <row r="3" spans="1:91" s="63" customFormat="1" ht="14.25" customHeight="1" x14ac:dyDescent="0.15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</row>
    <row r="4" spans="1:91" s="63" customFormat="1" ht="14.25" customHeight="1" x14ac:dyDescent="0.15">
      <c r="A4" s="379" t="s">
        <v>269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170"/>
      <c r="BE4" s="217" t="s">
        <v>270</v>
      </c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387" t="str">
        <f>IF('入力シート(児童施設用）'!$D3="","年　　　月　　　日",'入力シート(児童施設用）'!$D3)</f>
        <v>年　　　月　　　日</v>
      </c>
      <c r="BS4" s="388"/>
      <c r="BT4" s="388"/>
      <c r="BU4" s="388"/>
      <c r="BV4" s="388"/>
      <c r="BW4" s="388"/>
      <c r="BX4" s="388"/>
      <c r="BY4" s="388"/>
      <c r="BZ4" s="388"/>
      <c r="CA4" s="388"/>
      <c r="CB4" s="388"/>
      <c r="CC4" s="388"/>
      <c r="CD4" s="388"/>
      <c r="CE4" s="388"/>
      <c r="CF4" s="388"/>
      <c r="CG4" s="388"/>
      <c r="CH4" s="388"/>
      <c r="CI4" s="388"/>
      <c r="CJ4" s="388"/>
      <c r="CK4" s="388"/>
      <c r="CL4" s="388"/>
      <c r="CM4" s="389"/>
    </row>
    <row r="5" spans="1:91" s="63" customFormat="1" ht="18.75" customHeight="1" x14ac:dyDescent="0.15">
      <c r="A5" s="393"/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208"/>
      <c r="AC5" s="217" t="s">
        <v>2</v>
      </c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378" t="str">
        <f>IF('入力シート(児童施設用）'!$D4="","",'入力シート(児童施設用）'!D4)</f>
        <v/>
      </c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8"/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8"/>
      <c r="BX5" s="378"/>
      <c r="BY5" s="378"/>
      <c r="BZ5" s="378"/>
      <c r="CA5" s="378"/>
      <c r="CB5" s="378"/>
      <c r="CC5" s="378"/>
      <c r="CD5" s="378"/>
      <c r="CE5" s="378"/>
      <c r="CF5" s="378"/>
      <c r="CG5" s="378"/>
      <c r="CH5" s="378"/>
      <c r="CI5" s="378"/>
      <c r="CJ5" s="378"/>
      <c r="CK5" s="378"/>
      <c r="CL5" s="378"/>
      <c r="CM5" s="378"/>
    </row>
    <row r="6" spans="1:91" s="63" customFormat="1" ht="18.75" customHeight="1" x14ac:dyDescent="0.15">
      <c r="A6" s="393"/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208"/>
      <c r="AC6" s="314" t="s">
        <v>199</v>
      </c>
      <c r="AD6" s="315"/>
      <c r="AE6" s="315"/>
      <c r="AF6" s="315"/>
      <c r="AG6" s="315"/>
      <c r="AH6" s="315"/>
      <c r="AI6" s="315"/>
      <c r="AJ6" s="315"/>
      <c r="AK6" s="315"/>
      <c r="AL6" s="315"/>
      <c r="AM6" s="354"/>
      <c r="AN6" s="390" t="s">
        <v>370</v>
      </c>
      <c r="AO6" s="183"/>
      <c r="AP6" s="183"/>
      <c r="AQ6" s="391" t="str">
        <f>IF('入力シート(児童施設用）'!$D5="","",'入力シート(児童施設用）'!D5)</f>
        <v/>
      </c>
      <c r="AR6" s="391"/>
      <c r="AS6" s="391"/>
      <c r="AT6" s="391"/>
      <c r="AU6" s="391"/>
      <c r="AV6" s="391"/>
      <c r="AW6" s="391"/>
      <c r="AX6" s="391"/>
      <c r="AY6" s="391"/>
      <c r="AZ6" s="391"/>
      <c r="BA6" s="391"/>
      <c r="BB6" s="391"/>
      <c r="BC6" s="391" t="str">
        <f>IF('入力シート(児童施設用）'!$D6="","",'入力シート(児童施設用）'!D6)</f>
        <v/>
      </c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2"/>
    </row>
    <row r="7" spans="1:91" s="63" customFormat="1" ht="18.75" customHeight="1" x14ac:dyDescent="0.15">
      <c r="A7" s="393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208"/>
      <c r="AC7" s="316"/>
      <c r="AD7" s="317"/>
      <c r="AE7" s="317"/>
      <c r="AF7" s="317"/>
      <c r="AG7" s="317"/>
      <c r="AH7" s="317"/>
      <c r="AI7" s="317"/>
      <c r="AJ7" s="317"/>
      <c r="AK7" s="317"/>
      <c r="AL7" s="317"/>
      <c r="AM7" s="358"/>
      <c r="AN7" s="191" t="s">
        <v>371</v>
      </c>
      <c r="AO7" s="159"/>
      <c r="AP7" s="159"/>
      <c r="AQ7" s="159"/>
      <c r="AR7" s="159"/>
      <c r="AS7" s="159"/>
      <c r="AT7" s="159"/>
      <c r="AU7" s="159"/>
      <c r="AV7" s="184" t="str">
        <f>IF('入力シート(児童施設用）'!$D7="","",'入力シート(児童施設用）'!D7)</f>
        <v/>
      </c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59" t="s">
        <v>271</v>
      </c>
      <c r="BM7" s="159"/>
      <c r="BN7" s="159"/>
      <c r="BO7" s="159"/>
      <c r="BP7" s="159"/>
      <c r="BQ7" s="159"/>
      <c r="BR7" s="184" t="str">
        <f>IF('入力シート(児童施設用）'!$D8="","",'入力シート(児童施設用）'!D8)</f>
        <v/>
      </c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5"/>
    </row>
    <row r="8" spans="1:91" s="63" customFormat="1" ht="18.75" customHeight="1" x14ac:dyDescent="0.15">
      <c r="A8" s="393"/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208"/>
      <c r="AC8" s="314" t="s">
        <v>272</v>
      </c>
      <c r="AD8" s="315"/>
      <c r="AE8" s="315"/>
      <c r="AF8" s="315"/>
      <c r="AG8" s="315"/>
      <c r="AH8" s="315"/>
      <c r="AI8" s="315"/>
      <c r="AJ8" s="315"/>
      <c r="AK8" s="315"/>
      <c r="AL8" s="315"/>
      <c r="AM8" s="354"/>
      <c r="AN8" s="217" t="s">
        <v>273</v>
      </c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386" t="str">
        <f>IF('入力シート(児童施設用）'!$D9="","",'入力シート(児童施設用）'!D9)</f>
        <v/>
      </c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5"/>
    </row>
    <row r="9" spans="1:91" s="63" customFormat="1" ht="18.75" customHeight="1" x14ac:dyDescent="0.15">
      <c r="A9" s="393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208"/>
      <c r="AC9" s="316"/>
      <c r="AD9" s="317"/>
      <c r="AE9" s="317"/>
      <c r="AF9" s="317"/>
      <c r="AG9" s="317"/>
      <c r="AH9" s="317"/>
      <c r="AI9" s="317"/>
      <c r="AJ9" s="317"/>
      <c r="AK9" s="317"/>
      <c r="AL9" s="317"/>
      <c r="AM9" s="358"/>
      <c r="AN9" s="217" t="s">
        <v>274</v>
      </c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390" t="s">
        <v>370</v>
      </c>
      <c r="BA9" s="183"/>
      <c r="BB9" s="183"/>
      <c r="BC9" s="391" t="str">
        <f>IF('入力シート(児童施設用）'!$D10="","",'入力シート(児童施設用）'!D10)</f>
        <v/>
      </c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 t="str">
        <f>IF('入力シート(児童施設用）'!$D11="","",'入力シート(児童施設用）'!D11)</f>
        <v/>
      </c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2"/>
    </row>
    <row r="10" spans="1:91" s="63" customFormat="1" ht="18.75" customHeight="1" x14ac:dyDescent="0.15">
      <c r="A10" s="393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208"/>
      <c r="AC10" s="217" t="s">
        <v>200</v>
      </c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191" t="s">
        <v>275</v>
      </c>
      <c r="AO10" s="159"/>
      <c r="AP10" s="159"/>
      <c r="AQ10" s="159"/>
      <c r="AR10" s="159"/>
      <c r="AS10" s="159"/>
      <c r="AT10" s="159"/>
      <c r="AU10" s="159"/>
      <c r="AV10" s="394" t="str">
        <f>IF('入力シート(児童施設用）'!$D12="","",'入力シート(児童施設用）'!D12)</f>
        <v/>
      </c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159" t="s">
        <v>276</v>
      </c>
      <c r="BM10" s="159"/>
      <c r="BN10" s="159"/>
      <c r="BO10" s="159"/>
      <c r="BP10" s="159"/>
      <c r="BQ10" s="159"/>
      <c r="BR10" s="394" t="str">
        <f>IF('入力シート(児童施設用）'!$D13="","",'入力シート(児童施設用）'!D13)</f>
        <v/>
      </c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5"/>
    </row>
    <row r="11" spans="1:91" s="63" customFormat="1" ht="15.75" customHeight="1" x14ac:dyDescent="0.15">
      <c r="B11" s="379" t="s">
        <v>305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79"/>
      <c r="AT11" s="379"/>
      <c r="AU11" s="379"/>
      <c r="AV11" s="379"/>
      <c r="AW11" s="379"/>
      <c r="AX11" s="379"/>
      <c r="AY11" s="379"/>
      <c r="AZ11" s="379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379"/>
      <c r="BZ11" s="379"/>
      <c r="CA11" s="379"/>
      <c r="CB11" s="379"/>
      <c r="CC11" s="379"/>
      <c r="CD11" s="379"/>
      <c r="CE11" s="379"/>
      <c r="CF11" s="379"/>
      <c r="CG11" s="379"/>
      <c r="CH11" s="379"/>
      <c r="CI11" s="379"/>
      <c r="CJ11" s="379"/>
      <c r="CK11" s="379"/>
      <c r="CL11" s="379"/>
      <c r="CM11" s="379"/>
    </row>
    <row r="12" spans="1:91" s="63" customFormat="1" ht="15" customHeight="1" x14ac:dyDescent="0.15">
      <c r="A12" s="343" t="s">
        <v>277</v>
      </c>
      <c r="B12" s="344"/>
      <c r="C12" s="344"/>
      <c r="D12" s="344"/>
      <c r="E12" s="344"/>
      <c r="F12" s="344"/>
      <c r="G12" s="344"/>
      <c r="H12" s="344"/>
      <c r="I12" s="344"/>
      <c r="J12" s="344"/>
      <c r="K12" s="135">
        <f>IF('入力シート(児童施設用）'!$D14="保育所","①",1)</f>
        <v>1</v>
      </c>
      <c r="L12" s="135"/>
      <c r="M12" s="137" t="s">
        <v>387</v>
      </c>
      <c r="N12" s="137"/>
      <c r="O12" s="137"/>
      <c r="P12" s="137"/>
      <c r="Q12" s="137"/>
      <c r="R12" s="137"/>
      <c r="S12" s="137"/>
      <c r="T12" s="135">
        <f>IF('入力シート(児童施設用）'!$D14="児童福祉施設","②",2)</f>
        <v>2</v>
      </c>
      <c r="U12" s="135"/>
      <c r="V12" s="137" t="s">
        <v>388</v>
      </c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5">
        <f>IF('入力シート(児童施設用）'!$D14="幼稚園","③",3)</f>
        <v>3</v>
      </c>
      <c r="AI12" s="135"/>
      <c r="AJ12" s="137" t="s">
        <v>389</v>
      </c>
      <c r="AK12" s="137"/>
      <c r="AL12" s="137"/>
      <c r="AM12" s="137"/>
      <c r="AN12" s="137"/>
      <c r="AO12" s="137"/>
      <c r="AP12" s="137"/>
      <c r="AQ12" s="135">
        <f>IF('入力シート(児童施設用）'!$D14="その他","④",4)</f>
        <v>4</v>
      </c>
      <c r="AR12" s="135"/>
      <c r="AS12" s="137" t="s">
        <v>390</v>
      </c>
      <c r="AT12" s="137"/>
      <c r="AU12" s="137"/>
      <c r="AV12" s="137"/>
      <c r="AW12" s="137"/>
      <c r="AX12" s="137"/>
      <c r="AY12" s="137"/>
      <c r="AZ12" s="137"/>
      <c r="BA12" s="135" t="str">
        <f>IF('入力シート(児童施設用）'!$D15="","",'入力シート(児童施設用）'!D15)</f>
        <v/>
      </c>
      <c r="BB12" s="135"/>
      <c r="BC12" s="135"/>
      <c r="BD12" s="135"/>
      <c r="BE12" s="135" t="s">
        <v>506</v>
      </c>
      <c r="BF12" s="135"/>
      <c r="BG12" s="380" t="s">
        <v>306</v>
      </c>
      <c r="BH12" s="381"/>
      <c r="BI12" s="381"/>
      <c r="BJ12" s="381"/>
      <c r="BK12" s="381"/>
      <c r="BL12" s="381"/>
      <c r="BM12" s="381"/>
      <c r="BN12" s="381"/>
      <c r="BO12" s="381"/>
      <c r="BP12" s="381"/>
      <c r="BQ12" s="381"/>
      <c r="BR12" s="381"/>
      <c r="BS12" s="381"/>
      <c r="BT12" s="381"/>
      <c r="BU12" s="381"/>
      <c r="BV12" s="381"/>
      <c r="BW12" s="381"/>
      <c r="BX12" s="381"/>
      <c r="BY12" s="381"/>
      <c r="BZ12" s="381"/>
      <c r="CA12" s="381"/>
      <c r="CB12" s="381"/>
      <c r="CC12" s="382"/>
      <c r="CD12" s="134" t="str">
        <f>IF('入力シート(児童施設用）'!$D16="有"," ①有　2 無",IF('入力シート(児童施設用）'!$D16="無"," 1 有　②無"," 1 有　　2 無"))</f>
        <v xml:space="preserve"> 1 有　　2 無</v>
      </c>
      <c r="CE12" s="135"/>
      <c r="CF12" s="135"/>
      <c r="CG12" s="135"/>
      <c r="CH12" s="135"/>
      <c r="CI12" s="135"/>
      <c r="CJ12" s="135"/>
      <c r="CK12" s="135"/>
      <c r="CL12" s="135"/>
      <c r="CM12" s="136"/>
    </row>
    <row r="13" spans="1:91" s="64" customFormat="1" ht="15" customHeight="1" x14ac:dyDescent="0.15">
      <c r="A13" s="268" t="s">
        <v>307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4"/>
      <c r="AA13" s="268">
        <f>IF('入力シート(児童施設用）'!$D18="有","①",1)</f>
        <v>1</v>
      </c>
      <c r="AB13" s="153"/>
      <c r="AC13" s="153" t="s">
        <v>83</v>
      </c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>
        <f>IF('入力シート(児童施設用）'!$D19="有","②",2)</f>
        <v>2</v>
      </c>
      <c r="BB13" s="153"/>
      <c r="BC13" s="153" t="s">
        <v>84</v>
      </c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4"/>
    </row>
    <row r="14" spans="1:91" s="63" customFormat="1" ht="15" customHeight="1" x14ac:dyDescent="0.15">
      <c r="A14" s="168" t="s">
        <v>308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70"/>
      <c r="AA14" s="168">
        <f>IF('入力シート(児童施設用）'!$D20="有","③",3)</f>
        <v>3</v>
      </c>
      <c r="AB14" s="169"/>
      <c r="AC14" s="169" t="s">
        <v>82</v>
      </c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70"/>
    </row>
    <row r="15" spans="1:91" s="63" customFormat="1" ht="15" customHeight="1" x14ac:dyDescent="0.15">
      <c r="A15" s="226" t="str">
        <f>IF('入力シート(児童施設用）'!$D17="有"," ①有　2 無",IF('入力シート(児童施設用）'!$D17="無"," 1 有　②無"," 1 有　　2 無"))</f>
        <v xml:space="preserve"> 1 有　　2 無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71"/>
      <c r="AA15" s="226">
        <f>IF('入力シート(児童施設用）'!$D21="",4,"④")</f>
        <v>4</v>
      </c>
      <c r="AB15" s="155"/>
      <c r="AC15" s="156" t="s">
        <v>81</v>
      </c>
      <c r="AD15" s="156"/>
      <c r="AE15" s="156"/>
      <c r="AF15" s="156"/>
      <c r="AG15" s="156"/>
      <c r="AH15" s="156"/>
      <c r="AI15" s="156"/>
      <c r="AJ15" s="156"/>
      <c r="AK15" s="155" t="str">
        <f>IF('入力シート(児童施設用）'!$D21="","",'入力シート(児童施設用）'!D21)</f>
        <v/>
      </c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6" t="s">
        <v>309</v>
      </c>
      <c r="CM15" s="213"/>
    </row>
    <row r="16" spans="1:91" s="64" customFormat="1" ht="15" customHeight="1" x14ac:dyDescent="0.15">
      <c r="A16" s="376" t="s">
        <v>310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7"/>
      <c r="AA16" s="377" t="s">
        <v>311</v>
      </c>
      <c r="AB16" s="356"/>
      <c r="AC16" s="356"/>
      <c r="AD16" s="356"/>
      <c r="AE16" s="356"/>
      <c r="AF16" s="356"/>
      <c r="AG16" s="356"/>
      <c r="AH16" s="356"/>
      <c r="AI16" s="357"/>
      <c r="AJ16" s="134">
        <f>IF('入力シート(児童施設用）'!$D22="栄養部","①",1)</f>
        <v>1</v>
      </c>
      <c r="AK16" s="135"/>
      <c r="AL16" s="137" t="s">
        <v>391</v>
      </c>
      <c r="AM16" s="137"/>
      <c r="AN16" s="137"/>
      <c r="AO16" s="137"/>
      <c r="AP16" s="137"/>
      <c r="AQ16" s="137"/>
      <c r="AR16" s="137"/>
      <c r="AS16" s="135">
        <f>IF('入力シート(児童施設用）'!$D22="事務部","②",2)</f>
        <v>2</v>
      </c>
      <c r="AT16" s="135"/>
      <c r="AU16" s="137" t="s">
        <v>392</v>
      </c>
      <c r="AV16" s="137"/>
      <c r="AW16" s="137"/>
      <c r="AX16" s="137"/>
      <c r="AY16" s="137"/>
      <c r="AZ16" s="137"/>
      <c r="BA16" s="137"/>
      <c r="BB16" s="135">
        <f>IF('入力シート(児童施設用）'!$D23="",3,"③")</f>
        <v>3</v>
      </c>
      <c r="BC16" s="135"/>
      <c r="BD16" s="137" t="s">
        <v>390</v>
      </c>
      <c r="BE16" s="137"/>
      <c r="BF16" s="137"/>
      <c r="BG16" s="137"/>
      <c r="BH16" s="137"/>
      <c r="BI16" s="137"/>
      <c r="BJ16" s="137"/>
      <c r="BK16" s="137"/>
      <c r="BL16" s="137"/>
      <c r="BM16" s="135" t="str">
        <f>IF('入力シート(児童施設用）'!$D23="","",'入力シート(児童施設用）'!D23)</f>
        <v/>
      </c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56" t="s">
        <v>309</v>
      </c>
      <c r="CM16" s="213"/>
    </row>
    <row r="17" spans="1:95" s="64" customFormat="1" ht="15" customHeight="1" x14ac:dyDescent="0.15">
      <c r="A17" s="178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7"/>
      <c r="AA17" s="355"/>
      <c r="AB17" s="356"/>
      <c r="AC17" s="356"/>
      <c r="AD17" s="356"/>
      <c r="AE17" s="356"/>
      <c r="AF17" s="356"/>
      <c r="AG17" s="356"/>
      <c r="AH17" s="356"/>
      <c r="AI17" s="357"/>
      <c r="AJ17" s="314" t="s">
        <v>55</v>
      </c>
      <c r="AK17" s="315"/>
      <c r="AL17" s="315"/>
      <c r="AM17" s="315"/>
      <c r="AN17" s="315"/>
      <c r="AO17" s="315"/>
      <c r="AP17" s="315"/>
      <c r="AQ17" s="354"/>
      <c r="AR17" s="134" t="s">
        <v>45</v>
      </c>
      <c r="AS17" s="135"/>
      <c r="AT17" s="135"/>
      <c r="AU17" s="135"/>
      <c r="AV17" s="135"/>
      <c r="AW17" s="135"/>
      <c r="AX17" s="135" t="str">
        <f>IF('入力シート(児童施設用）'!$D24="","",'入力シート(児童施設用）'!D24)</f>
        <v/>
      </c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 t="s">
        <v>312</v>
      </c>
      <c r="BM17" s="135"/>
      <c r="BN17" s="135"/>
      <c r="BO17" s="135"/>
      <c r="BP17" s="135"/>
      <c r="BQ17" s="135"/>
      <c r="BR17" s="135" t="str">
        <f>IF('入力シート(児童施設用）'!$D25="","",'入力シート(児童施設用）'!D25)</f>
        <v/>
      </c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6"/>
    </row>
    <row r="18" spans="1:95" s="64" customFormat="1" ht="15" customHeight="1" x14ac:dyDescent="0.15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7"/>
      <c r="AA18" s="316"/>
      <c r="AB18" s="317"/>
      <c r="AC18" s="317"/>
      <c r="AD18" s="317"/>
      <c r="AE18" s="317"/>
      <c r="AF18" s="317"/>
      <c r="AG18" s="317"/>
      <c r="AH18" s="317"/>
      <c r="AI18" s="358"/>
      <c r="AJ18" s="316"/>
      <c r="AK18" s="317"/>
      <c r="AL18" s="317"/>
      <c r="AM18" s="317"/>
      <c r="AN18" s="317"/>
      <c r="AO18" s="317"/>
      <c r="AP18" s="317"/>
      <c r="AQ18" s="358"/>
      <c r="AR18" s="134" t="s">
        <v>313</v>
      </c>
      <c r="AS18" s="135"/>
      <c r="AT18" s="135"/>
      <c r="AU18" s="135"/>
      <c r="AV18" s="135"/>
      <c r="AW18" s="135"/>
      <c r="AX18" s="135" t="str">
        <f>IF('入力シート(児童施設用）'!$D26="","",'入力シート(児童施設用）'!D26)</f>
        <v/>
      </c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  <c r="BL18" s="135" t="s">
        <v>304</v>
      </c>
      <c r="BM18" s="135"/>
      <c r="BN18" s="135"/>
      <c r="BO18" s="135"/>
      <c r="BP18" s="135"/>
      <c r="BQ18" s="135"/>
      <c r="BR18" s="135" t="str">
        <f>IF('入力シート(児童施設用）'!$D27="","",'入力シート(児童施設用）'!D27)</f>
        <v/>
      </c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6"/>
    </row>
    <row r="19" spans="1:95" s="64" customFormat="1" ht="15" customHeight="1" x14ac:dyDescent="0.15">
      <c r="A19" s="230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193" t="s">
        <v>56</v>
      </c>
      <c r="AB19" s="194"/>
      <c r="AC19" s="194"/>
      <c r="AD19" s="194"/>
      <c r="AE19" s="194"/>
      <c r="AF19" s="194"/>
      <c r="AG19" s="194"/>
      <c r="AH19" s="194"/>
      <c r="AI19" s="195"/>
      <c r="AJ19" s="258" t="str">
        <f>IF('入力シート(児童施設用）'!$D28="有"," ①有 　2 無",IF('入力シート(児童施設用）'!$D28="無"," 1 有 　②無"," 1 有 　2 無"))</f>
        <v xml:space="preserve"> 1 有 　2 無</v>
      </c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51"/>
    </row>
    <row r="20" spans="1:95" s="63" customFormat="1" ht="15" customHeight="1" x14ac:dyDescent="0.15">
      <c r="A20" s="264" t="s">
        <v>374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6"/>
      <c r="AA20" s="396" t="s">
        <v>372</v>
      </c>
      <c r="AB20" s="166"/>
      <c r="AC20" s="166"/>
      <c r="AD20" s="166"/>
      <c r="AE20" s="166"/>
      <c r="AF20" s="166"/>
      <c r="AG20" s="166"/>
      <c r="AH20" s="166"/>
      <c r="AI20" s="166"/>
      <c r="AJ20" s="166"/>
      <c r="AK20" s="397" t="str">
        <f>IF('入力シート(児童施設用）'!$D30="年","年",IF('入力シート(児童施設用）'!$D30="月","月",("年 ・ 月")))</f>
        <v>年 ・ 月</v>
      </c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166" t="s">
        <v>373</v>
      </c>
      <c r="AW20" s="166"/>
      <c r="AX20" s="237" t="str">
        <f>IF('入力シート(児童施設用）'!$D31="","",'入力シート(児童施設用）'!D31)</f>
        <v/>
      </c>
      <c r="AY20" s="237"/>
      <c r="AZ20" s="237"/>
      <c r="BA20" s="237"/>
      <c r="BB20" s="237"/>
      <c r="BC20" s="237"/>
      <c r="BD20" s="237"/>
      <c r="BE20" s="237"/>
      <c r="BF20" s="372" t="s">
        <v>278</v>
      </c>
      <c r="BG20" s="372"/>
      <c r="BH20" s="372"/>
      <c r="BI20" s="372"/>
      <c r="BJ20" s="372"/>
      <c r="BK20" s="372"/>
      <c r="BL20" s="372"/>
      <c r="BM20" s="372"/>
      <c r="BN20" s="372"/>
      <c r="BO20" s="372"/>
      <c r="BP20" s="372"/>
      <c r="BQ20" s="372"/>
      <c r="BR20" s="372"/>
      <c r="BS20" s="372"/>
      <c r="BT20" s="372"/>
      <c r="BU20" s="372"/>
      <c r="BV20" s="372"/>
      <c r="BW20" s="372"/>
      <c r="BX20" s="372"/>
      <c r="BY20" s="372"/>
      <c r="BZ20" s="372"/>
      <c r="CA20" s="372"/>
      <c r="CB20" s="372"/>
      <c r="CC20" s="372"/>
      <c r="CD20" s="372"/>
      <c r="CE20" s="372"/>
      <c r="CF20" s="372"/>
      <c r="CG20" s="372"/>
      <c r="CH20" s="372"/>
      <c r="CI20" s="372"/>
      <c r="CJ20" s="372"/>
      <c r="CK20" s="372"/>
      <c r="CL20" s="372"/>
      <c r="CM20" s="373"/>
    </row>
    <row r="21" spans="1:95" s="63" customFormat="1" ht="15" customHeight="1" x14ac:dyDescent="0.15">
      <c r="A21" s="203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206" t="s">
        <v>314</v>
      </c>
      <c r="AB21" s="207"/>
      <c r="AC21" s="207"/>
      <c r="AD21" s="207"/>
      <c r="AE21" s="207"/>
      <c r="AF21" s="207"/>
      <c r="AG21" s="207"/>
      <c r="AH21" s="207"/>
      <c r="AI21" s="207"/>
      <c r="AJ21" s="207"/>
      <c r="AK21" s="207">
        <f>IF('入力シート(児童施設用）'!$D32="有","①",1)</f>
        <v>1</v>
      </c>
      <c r="AL21" s="207"/>
      <c r="AM21" s="169" t="s">
        <v>3</v>
      </c>
      <c r="AN21" s="169"/>
      <c r="AO21" s="169"/>
      <c r="AP21" s="169"/>
      <c r="AQ21" s="169"/>
      <c r="AR21" s="169"/>
      <c r="AS21" s="207">
        <f>IF('入力シート(児童施設用）'!$D33="有","②",2)</f>
        <v>2</v>
      </c>
      <c r="AT21" s="207"/>
      <c r="AU21" s="169" t="s">
        <v>96</v>
      </c>
      <c r="AV21" s="169"/>
      <c r="AW21" s="169"/>
      <c r="AX21" s="169"/>
      <c r="AY21" s="169"/>
      <c r="AZ21" s="169"/>
      <c r="BA21" s="169"/>
      <c r="BB21" s="169"/>
      <c r="BC21" s="207">
        <f>IF('入力シート(児童施設用）'!$D34="有","③",3)</f>
        <v>3</v>
      </c>
      <c r="BD21" s="207"/>
      <c r="BE21" s="169" t="s">
        <v>315</v>
      </c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207">
        <f>IF('入力シート(児童施設用）'!$D35="有","④",4)</f>
        <v>4</v>
      </c>
      <c r="BW21" s="207"/>
      <c r="BX21" s="169" t="s">
        <v>316</v>
      </c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70"/>
    </row>
    <row r="22" spans="1:95" s="63" customFormat="1" ht="15" customHeight="1" x14ac:dyDescent="0.15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5"/>
      <c r="AA22" s="206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>
        <f>IF('入力シート(児童施設用）'!$D36="有","⑤",5)</f>
        <v>5</v>
      </c>
      <c r="AL22" s="207"/>
      <c r="AM22" s="169" t="s">
        <v>97</v>
      </c>
      <c r="AN22" s="169"/>
      <c r="AO22" s="169"/>
      <c r="AP22" s="169"/>
      <c r="AQ22" s="169"/>
      <c r="AR22" s="169"/>
      <c r="AS22" s="207">
        <f>IF('入力シート(児童施設用）'!$D37="",6,"⑥")</f>
        <v>6</v>
      </c>
      <c r="AT22" s="207"/>
      <c r="AU22" s="207" t="s">
        <v>81</v>
      </c>
      <c r="AV22" s="207"/>
      <c r="AW22" s="207"/>
      <c r="AX22" s="207"/>
      <c r="AY22" s="207"/>
      <c r="AZ22" s="207"/>
      <c r="BA22" s="207"/>
      <c r="BB22" s="207"/>
      <c r="BC22" s="207" t="str">
        <f>IF('入力シート(児童施設用）'!$D37="","",'入力シート(児童施設用）'!D37)</f>
        <v/>
      </c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169" t="s">
        <v>317</v>
      </c>
      <c r="BS22" s="169"/>
      <c r="BT22" s="169"/>
      <c r="BU22" s="169"/>
      <c r="BV22" s="169"/>
      <c r="BW22" s="156" t="s">
        <v>37</v>
      </c>
      <c r="BX22" s="156"/>
      <c r="BY22" s="156"/>
      <c r="BZ22" s="156"/>
      <c r="CA22" s="262" t="str">
        <f>IF('入力シート(児童施設用）'!$D38="","",'入力シート(児童施設用）'!D38)</f>
        <v/>
      </c>
      <c r="CB22" s="262"/>
      <c r="CC22" s="262"/>
      <c r="CD22" s="262"/>
      <c r="CE22" s="262"/>
      <c r="CF22" s="262"/>
      <c r="CG22" s="262"/>
      <c r="CH22" s="262"/>
      <c r="CI22" s="262"/>
      <c r="CJ22" s="262"/>
      <c r="CK22" s="155" t="s">
        <v>281</v>
      </c>
      <c r="CL22" s="155"/>
      <c r="CM22" s="171"/>
    </row>
    <row r="23" spans="1:95" s="63" customFormat="1" ht="15" customHeight="1" x14ac:dyDescent="0.15">
      <c r="A23" s="203" t="str">
        <f>IF('入力シート(児童施設用）'!$D29="有"," ①有　　　2 無",IF('入力シート(児童施設用）'!$D29="無"," 1 有　　　②無"," 1 有　　　2 無"))</f>
        <v xml:space="preserve"> 1 有　　　2 無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6" t="s">
        <v>318</v>
      </c>
      <c r="AB23" s="207"/>
      <c r="AC23" s="207"/>
      <c r="AD23" s="207"/>
      <c r="AE23" s="207"/>
      <c r="AF23" s="207"/>
      <c r="AG23" s="207"/>
      <c r="AH23" s="207"/>
      <c r="AI23" s="207"/>
      <c r="AJ23" s="207"/>
      <c r="AK23" s="207">
        <f>IF('入力シート(児童施設用）'!$D39="有","①",1)</f>
        <v>1</v>
      </c>
      <c r="AL23" s="207"/>
      <c r="AM23" s="169" t="s">
        <v>98</v>
      </c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70"/>
    </row>
    <row r="24" spans="1:95" s="63" customFormat="1" ht="1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206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>
        <f>IF('入力シート(児童施設用）'!$D40="有","②",2)</f>
        <v>2</v>
      </c>
      <c r="AL24" s="207"/>
      <c r="AM24" s="169" t="s">
        <v>63</v>
      </c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>
        <f>IF('入力シート(児童施設用）'!$D41="有","③",3)</f>
        <v>3</v>
      </c>
      <c r="BZ24" s="169"/>
      <c r="CA24" s="169" t="s">
        <v>64</v>
      </c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70"/>
    </row>
    <row r="25" spans="1:95" s="63" customFormat="1" ht="15" customHeight="1" x14ac:dyDescent="0.1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/>
      <c r="AA25" s="212"/>
      <c r="AB25" s="156"/>
      <c r="AC25" s="156"/>
      <c r="AD25" s="156"/>
      <c r="AE25" s="156"/>
      <c r="AF25" s="156"/>
      <c r="AG25" s="156"/>
      <c r="AH25" s="156"/>
      <c r="AI25" s="156"/>
      <c r="AJ25" s="156"/>
      <c r="AK25" s="207">
        <f>IF('入力シート(児童施設用）'!$D42="有","④",4)</f>
        <v>4</v>
      </c>
      <c r="AL25" s="207"/>
      <c r="AM25" s="155" t="s">
        <v>65</v>
      </c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69">
        <f>IF('入力シート(児童施設用）'!$D43="有","⑤",5)</f>
        <v>5</v>
      </c>
      <c r="AY25" s="169"/>
      <c r="AZ25" s="155" t="s">
        <v>253</v>
      </c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69">
        <f>IF('入力シート(児童施設用）'!$D44="",6,"⑥")</f>
        <v>6</v>
      </c>
      <c r="BR25" s="169"/>
      <c r="BS25" s="156" t="s">
        <v>81</v>
      </c>
      <c r="BT25" s="156"/>
      <c r="BU25" s="156"/>
      <c r="BV25" s="156"/>
      <c r="BW25" s="156"/>
      <c r="BX25" s="156"/>
      <c r="BY25" s="156"/>
      <c r="BZ25" s="156"/>
      <c r="CA25" s="156"/>
      <c r="CB25" s="156" t="str">
        <f>IF('入力シート(児童施設用）'!$D44="","",'入力シート(児童施設用）'!D44)</f>
        <v/>
      </c>
      <c r="CC25" s="156"/>
      <c r="CD25" s="156"/>
      <c r="CE25" s="156"/>
      <c r="CF25" s="156"/>
      <c r="CG25" s="156"/>
      <c r="CH25" s="156"/>
      <c r="CI25" s="156"/>
      <c r="CJ25" s="156"/>
      <c r="CK25" s="156"/>
      <c r="CL25" s="156" t="s">
        <v>309</v>
      </c>
      <c r="CM25" s="213"/>
      <c r="CN25" s="64"/>
      <c r="CO25" s="64"/>
      <c r="CP25" s="71"/>
      <c r="CQ25" s="71"/>
    </row>
    <row r="26" spans="1:95" s="72" customFormat="1" ht="15" customHeight="1" x14ac:dyDescent="0.15">
      <c r="A26" s="343" t="s">
        <v>319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64" t="s">
        <v>320</v>
      </c>
      <c r="S26" s="365"/>
      <c r="T26" s="365"/>
      <c r="U26" s="217" t="s">
        <v>321</v>
      </c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58" t="str">
        <f>IF('入力シート(児童施設用）'!$D46="","",'入力シート(児童施設用）'!D46)</f>
        <v/>
      </c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51"/>
    </row>
    <row r="27" spans="1:95" s="72" customFormat="1" ht="15" customHeight="1" x14ac:dyDescent="0.15">
      <c r="A27" s="344"/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66"/>
      <c r="S27" s="367"/>
      <c r="T27" s="367"/>
      <c r="U27" s="217" t="s">
        <v>322</v>
      </c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146" t="s">
        <v>4</v>
      </c>
      <c r="AL27" s="138"/>
      <c r="AM27" s="147" t="str">
        <f>IF('入力シート(児童施設用）'!$D47="","",'入力シート(児童施設用）'!D47)</f>
        <v/>
      </c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 t="str">
        <f>IF('入力シート(児童施設用）'!$D48="","",'入力シート(児童施設用）'!D48)</f>
        <v/>
      </c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82"/>
    </row>
    <row r="28" spans="1:95" s="72" customFormat="1" ht="15" customHeight="1" x14ac:dyDescent="0.15">
      <c r="A28" s="344"/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66"/>
      <c r="S28" s="367"/>
      <c r="T28" s="367"/>
      <c r="U28" s="217" t="s">
        <v>323</v>
      </c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186" t="s">
        <v>45</v>
      </c>
      <c r="AL28" s="147"/>
      <c r="AM28" s="147"/>
      <c r="AN28" s="147"/>
      <c r="AO28" s="147"/>
      <c r="AP28" s="147"/>
      <c r="AQ28" s="147" t="str">
        <f>IF('入力シート(児童施設用）'!$D49="","",'入力シート(児童施設用）'!D49)</f>
        <v/>
      </c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83" t="s">
        <v>36</v>
      </c>
      <c r="BH28" s="183"/>
      <c r="BI28" s="183"/>
      <c r="BJ28" s="183"/>
      <c r="BK28" s="183"/>
      <c r="BL28" s="183"/>
      <c r="BM28" s="184" t="str">
        <f>IF('入力シート(児童施設用）'!$D50="","",'入力シート(児童施設用）'!D50)</f>
        <v/>
      </c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5"/>
    </row>
    <row r="29" spans="1:95" s="72" customFormat="1" ht="15" customHeight="1" x14ac:dyDescent="0.15">
      <c r="A29" s="275" t="str">
        <f>IF('入力シート(児童施設用）'!$D45="直営","① 直営　2 委託",IF('入力シート(児童施設用）'!$D45="委託","1 直営　② 委託","1 直営　2 委託"))</f>
        <v>1 直営　② 委託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8"/>
      <c r="R29" s="366"/>
      <c r="S29" s="367"/>
      <c r="T29" s="367"/>
      <c r="U29" s="374" t="s">
        <v>324</v>
      </c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186" t="s">
        <v>45</v>
      </c>
      <c r="AL29" s="147"/>
      <c r="AM29" s="147"/>
      <c r="AN29" s="147"/>
      <c r="AO29" s="147"/>
      <c r="AP29" s="147"/>
      <c r="AQ29" s="147" t="str">
        <f>IF('入力シート(児童施設用）'!$D51="","",'入力シート(児童施設用）'!D51)</f>
        <v/>
      </c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83" t="s">
        <v>36</v>
      </c>
      <c r="BH29" s="183"/>
      <c r="BI29" s="183"/>
      <c r="BJ29" s="183"/>
      <c r="BK29" s="183"/>
      <c r="BL29" s="183"/>
      <c r="BM29" s="184" t="str">
        <f>IF('入力シート(児童施設用）'!$D52="","",'入力シート(児童施設用）'!D52)</f>
        <v/>
      </c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5"/>
    </row>
    <row r="30" spans="1:95" s="72" customFormat="1" ht="15" customHeight="1" x14ac:dyDescent="0.15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8"/>
      <c r="R30" s="366"/>
      <c r="S30" s="367"/>
      <c r="T30" s="367"/>
      <c r="U30" s="217" t="s">
        <v>325</v>
      </c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186" t="str">
        <f>IF('入力シート(児童施設用）'!$D53=""," （            )",'入力シート(児童施設用）'!D53)</f>
        <v xml:space="preserve"> （            )</v>
      </c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83" t="s">
        <v>46</v>
      </c>
      <c r="BS30" s="183"/>
      <c r="BT30" s="183"/>
      <c r="BU30" s="183"/>
      <c r="BV30" s="184" t="str">
        <f>IF('入力シート(児童施設用）'!$D54="","",'入力シート(児童施設用）'!D54)</f>
        <v/>
      </c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5"/>
    </row>
    <row r="31" spans="1:95" s="72" customFormat="1" ht="15" customHeight="1" x14ac:dyDescent="0.1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8"/>
      <c r="R31" s="366"/>
      <c r="S31" s="367"/>
      <c r="T31" s="367"/>
      <c r="U31" s="179" t="s">
        <v>326</v>
      </c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>
        <f>IF('入力シート(児童施設用）'!$D55="有","①",1)</f>
        <v>1</v>
      </c>
      <c r="AG31" s="166"/>
      <c r="AH31" s="153" t="s">
        <v>39</v>
      </c>
      <c r="AI31" s="153"/>
      <c r="AJ31" s="153"/>
      <c r="AK31" s="153"/>
      <c r="AL31" s="153"/>
      <c r="AM31" s="153"/>
      <c r="AN31" s="153"/>
      <c r="AO31" s="153"/>
      <c r="AP31" s="153"/>
      <c r="AQ31" s="166">
        <f>IF('入力シート(児童施設用）'!$D56="有","②",2)</f>
        <v>2</v>
      </c>
      <c r="AR31" s="166"/>
      <c r="AS31" s="153" t="s">
        <v>40</v>
      </c>
      <c r="AT31" s="153"/>
      <c r="AU31" s="153"/>
      <c r="AV31" s="153"/>
      <c r="AW31" s="153"/>
      <c r="AX31" s="153"/>
      <c r="AY31" s="153"/>
      <c r="AZ31" s="153"/>
      <c r="BA31" s="166">
        <f>IF('入力シート(児童施設用）'!$D57="有","③",3)</f>
        <v>3</v>
      </c>
      <c r="BB31" s="166"/>
      <c r="BC31" s="153" t="s">
        <v>41</v>
      </c>
      <c r="BD31" s="153"/>
      <c r="BE31" s="153"/>
      <c r="BF31" s="153"/>
      <c r="BG31" s="153"/>
      <c r="BH31" s="153"/>
      <c r="BI31" s="166">
        <f>IF('入力シート(児童施設用）'!$D58="有","④",4)</f>
        <v>4</v>
      </c>
      <c r="BJ31" s="166"/>
      <c r="BK31" s="370" t="s">
        <v>42</v>
      </c>
      <c r="BL31" s="370"/>
      <c r="BM31" s="370"/>
      <c r="BN31" s="370"/>
      <c r="BO31" s="370"/>
      <c r="BP31" s="166">
        <f>IF('入力シート(児童施設用）'!$D59="有","⑤",5)</f>
        <v>5</v>
      </c>
      <c r="BQ31" s="166"/>
      <c r="BR31" s="370" t="s">
        <v>43</v>
      </c>
      <c r="BS31" s="370"/>
      <c r="BT31" s="370"/>
      <c r="BU31" s="370"/>
      <c r="BV31" s="370"/>
      <c r="BW31" s="166">
        <f>IF('入力シート(児童施設用）'!$D60="有","⑥",6)</f>
        <v>6</v>
      </c>
      <c r="BX31" s="166"/>
      <c r="BY31" s="370" t="s">
        <v>44</v>
      </c>
      <c r="BZ31" s="370"/>
      <c r="CA31" s="370"/>
      <c r="CB31" s="370"/>
      <c r="CC31" s="370"/>
      <c r="CD31" s="370"/>
      <c r="CE31" s="370"/>
      <c r="CF31" s="370"/>
      <c r="CG31" s="370"/>
      <c r="CH31" s="370"/>
      <c r="CI31" s="370"/>
      <c r="CJ31" s="370"/>
      <c r="CK31" s="370"/>
      <c r="CL31" s="370"/>
      <c r="CM31" s="371"/>
    </row>
    <row r="32" spans="1:95" s="72" customFormat="1" ht="15" customHeight="1" x14ac:dyDescent="0.15">
      <c r="A32" s="212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213"/>
      <c r="R32" s="368"/>
      <c r="S32" s="369"/>
      <c r="T32" s="369"/>
      <c r="U32" s="361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156">
        <f>IF('入力シート(児童施設用）'!$D61="有","⑦",7)</f>
        <v>7</v>
      </c>
      <c r="AG32" s="156"/>
      <c r="AH32" s="155" t="s">
        <v>47</v>
      </c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6">
        <f>IF('入力シート(児童施設用）'!$D62="有","⑧",8)</f>
        <v>8</v>
      </c>
      <c r="AT32" s="156"/>
      <c r="AU32" s="155" t="s">
        <v>48</v>
      </c>
      <c r="AV32" s="155"/>
      <c r="AW32" s="155"/>
      <c r="AX32" s="155"/>
      <c r="AY32" s="155"/>
      <c r="AZ32" s="155"/>
      <c r="BA32" s="155"/>
      <c r="BB32" s="155"/>
      <c r="BC32" s="155"/>
      <c r="BD32" s="156">
        <f>IF('入力シート(児童施設用）'!$D63="",9,"⑨")</f>
        <v>9</v>
      </c>
      <c r="BE32" s="156"/>
      <c r="BF32" s="155" t="s">
        <v>38</v>
      </c>
      <c r="BG32" s="155"/>
      <c r="BH32" s="155"/>
      <c r="BI32" s="155"/>
      <c r="BJ32" s="155"/>
      <c r="BK32" s="155"/>
      <c r="BL32" s="155"/>
      <c r="BM32" s="323" t="str">
        <f>IF('入力シート(児童施設用）'!$D63="","",'入力シート(児童施設用）'!D63)</f>
        <v/>
      </c>
      <c r="BN32" s="323"/>
      <c r="BO32" s="323"/>
      <c r="BP32" s="323"/>
      <c r="BQ32" s="323"/>
      <c r="BR32" s="323"/>
      <c r="BS32" s="323"/>
      <c r="BT32" s="323"/>
      <c r="BU32" s="323"/>
      <c r="BV32" s="323"/>
      <c r="BW32" s="323"/>
      <c r="BX32" s="323"/>
      <c r="BY32" s="323"/>
      <c r="BZ32" s="323"/>
      <c r="CA32" s="323"/>
      <c r="CB32" s="323"/>
      <c r="CC32" s="323"/>
      <c r="CD32" s="323"/>
      <c r="CE32" s="323"/>
      <c r="CF32" s="323"/>
      <c r="CG32" s="323"/>
      <c r="CH32" s="323"/>
      <c r="CI32" s="323"/>
      <c r="CJ32" s="323"/>
      <c r="CK32" s="323"/>
      <c r="CL32" s="156" t="s">
        <v>309</v>
      </c>
      <c r="CM32" s="213"/>
    </row>
    <row r="33" spans="1:91" s="72" customFormat="1" ht="15" customHeight="1" x14ac:dyDescent="0.15">
      <c r="A33" s="345" t="s">
        <v>327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7"/>
      <c r="AP33" s="314"/>
      <c r="AQ33" s="315"/>
      <c r="AR33" s="315"/>
      <c r="AS33" s="315"/>
      <c r="AT33" s="315"/>
      <c r="AU33" s="315"/>
      <c r="AV33" s="315"/>
      <c r="AW33" s="354"/>
      <c r="AX33" s="217" t="s">
        <v>393</v>
      </c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</row>
    <row r="34" spans="1:91" s="72" customFormat="1" ht="15" customHeight="1" x14ac:dyDescent="0.15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50"/>
      <c r="AP34" s="355"/>
      <c r="AQ34" s="356"/>
      <c r="AR34" s="356"/>
      <c r="AS34" s="356"/>
      <c r="AT34" s="356"/>
      <c r="AU34" s="356"/>
      <c r="AV34" s="356"/>
      <c r="AW34" s="357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</row>
    <row r="35" spans="1:91" s="72" customFormat="1" ht="15" customHeight="1" x14ac:dyDescent="0.15">
      <c r="A35" s="351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3"/>
      <c r="AP35" s="355"/>
      <c r="AQ35" s="356"/>
      <c r="AR35" s="356"/>
      <c r="AS35" s="356"/>
      <c r="AT35" s="356"/>
      <c r="AU35" s="356"/>
      <c r="AV35" s="356"/>
      <c r="AW35" s="357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</row>
    <row r="36" spans="1:91" s="72" customFormat="1" ht="15" customHeight="1" x14ac:dyDescent="0.15">
      <c r="A36" s="359" t="s">
        <v>279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14" t="s">
        <v>328</v>
      </c>
      <c r="AH36" s="315"/>
      <c r="AI36" s="315"/>
      <c r="AJ36" s="315"/>
      <c r="AK36" s="315"/>
      <c r="AL36" s="315"/>
      <c r="AM36" s="315"/>
      <c r="AN36" s="315"/>
      <c r="AO36" s="354"/>
      <c r="AP36" s="355"/>
      <c r="AQ36" s="356"/>
      <c r="AR36" s="356"/>
      <c r="AS36" s="356"/>
      <c r="AT36" s="356"/>
      <c r="AU36" s="356"/>
      <c r="AV36" s="356"/>
      <c r="AW36" s="357"/>
      <c r="AX36" s="198" t="s">
        <v>31</v>
      </c>
      <c r="AY36" s="199"/>
      <c r="AZ36" s="199"/>
      <c r="BA36" s="199"/>
      <c r="BB36" s="199"/>
      <c r="BC36" s="199"/>
      <c r="BD36" s="198" t="s">
        <v>5</v>
      </c>
      <c r="BE36" s="199"/>
      <c r="BF36" s="199"/>
      <c r="BG36" s="199"/>
      <c r="BH36" s="199"/>
      <c r="BI36" s="199"/>
      <c r="BJ36" s="198" t="s">
        <v>6</v>
      </c>
      <c r="BK36" s="199"/>
      <c r="BL36" s="199"/>
      <c r="BM36" s="199"/>
      <c r="BN36" s="199"/>
      <c r="BO36" s="199"/>
      <c r="BP36" s="198" t="s">
        <v>7</v>
      </c>
      <c r="BQ36" s="199"/>
      <c r="BR36" s="199"/>
      <c r="BS36" s="199"/>
      <c r="BT36" s="199"/>
      <c r="BU36" s="199"/>
      <c r="BV36" s="198" t="s">
        <v>32</v>
      </c>
      <c r="BW36" s="199"/>
      <c r="BX36" s="199"/>
      <c r="BY36" s="199"/>
      <c r="BZ36" s="199"/>
      <c r="CA36" s="199"/>
      <c r="CB36" s="198" t="s">
        <v>8</v>
      </c>
      <c r="CC36" s="199"/>
      <c r="CD36" s="199"/>
      <c r="CE36" s="199"/>
      <c r="CF36" s="199"/>
      <c r="CG36" s="199"/>
      <c r="CH36" s="198" t="s">
        <v>9</v>
      </c>
      <c r="CI36" s="199"/>
      <c r="CJ36" s="199"/>
      <c r="CK36" s="199"/>
      <c r="CL36" s="199"/>
      <c r="CM36" s="199"/>
    </row>
    <row r="37" spans="1:91" s="72" customFormat="1" ht="15" customHeight="1" x14ac:dyDescent="0.15">
      <c r="A37" s="269" t="str">
        <f>IF('入力シート(児童施設用）'!$D64="","",'入力シート(児童施設用）'!D64)</f>
        <v/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316"/>
      <c r="AH37" s="317"/>
      <c r="AI37" s="317"/>
      <c r="AJ37" s="317"/>
      <c r="AK37" s="317"/>
      <c r="AL37" s="317"/>
      <c r="AM37" s="317"/>
      <c r="AN37" s="317"/>
      <c r="AO37" s="358"/>
      <c r="AP37" s="316"/>
      <c r="AQ37" s="317"/>
      <c r="AR37" s="317"/>
      <c r="AS37" s="317"/>
      <c r="AT37" s="317"/>
      <c r="AU37" s="317"/>
      <c r="AV37" s="317"/>
      <c r="AW37" s="358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/>
      <c r="CK37" s="199"/>
      <c r="CL37" s="199"/>
      <c r="CM37" s="199"/>
    </row>
    <row r="38" spans="1:91" s="72" customFormat="1" ht="15" customHeight="1" x14ac:dyDescent="0.15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00" t="str">
        <f>IF('入力シート(児童施設用）'!$D66="専任","① 専任
2 兼任",IF('入力シート(児童施設用）'!$D66="兼任","1 専任
②兼任","1 専任
2 兼任"))</f>
        <v>1 専任
2 兼任</v>
      </c>
      <c r="AH38" s="201"/>
      <c r="AI38" s="201"/>
      <c r="AJ38" s="201"/>
      <c r="AK38" s="201"/>
      <c r="AL38" s="201"/>
      <c r="AM38" s="201"/>
      <c r="AN38" s="201"/>
      <c r="AO38" s="202"/>
      <c r="AP38" s="339" t="s">
        <v>10</v>
      </c>
      <c r="AQ38" s="340"/>
      <c r="AR38" s="193" t="s">
        <v>11</v>
      </c>
      <c r="AS38" s="194"/>
      <c r="AT38" s="194"/>
      <c r="AU38" s="194"/>
      <c r="AV38" s="194"/>
      <c r="AW38" s="195"/>
      <c r="AX38" s="196" t="str">
        <f>IF('入力シート(児童施設用）'!$D67="","",'入力シート(児童施設用）'!D67)</f>
        <v/>
      </c>
      <c r="AY38" s="196"/>
      <c r="AZ38" s="196"/>
      <c r="BA38" s="196"/>
      <c r="BB38" s="196"/>
      <c r="BC38" s="196"/>
      <c r="BD38" s="196" t="str">
        <f>IF('入力シート(児童施設用）'!$D71="","",'入力シート(児童施設用）'!D71)</f>
        <v/>
      </c>
      <c r="BE38" s="196"/>
      <c r="BF38" s="196"/>
      <c r="BG38" s="196"/>
      <c r="BH38" s="196"/>
      <c r="BI38" s="196"/>
      <c r="BJ38" s="196" t="str">
        <f>IF('入力シート(児童施設用）'!$D75="","",'入力シート(児童施設用）'!D75)</f>
        <v/>
      </c>
      <c r="BK38" s="196"/>
      <c r="BL38" s="196"/>
      <c r="BM38" s="196"/>
      <c r="BN38" s="196"/>
      <c r="BO38" s="196"/>
      <c r="BP38" s="196" t="str">
        <f>IF('入力シート(児童施設用）'!$D79="","",'入力シート(児童施設用）'!D79)</f>
        <v/>
      </c>
      <c r="BQ38" s="196"/>
      <c r="BR38" s="196"/>
      <c r="BS38" s="196"/>
      <c r="BT38" s="196"/>
      <c r="BU38" s="196"/>
      <c r="BV38" s="196" t="str">
        <f>IF('入力シート(児童施設用）'!$D83="","",'入力シート(児童施設用）'!D83)</f>
        <v/>
      </c>
      <c r="BW38" s="196"/>
      <c r="BX38" s="196"/>
      <c r="BY38" s="196"/>
      <c r="BZ38" s="196"/>
      <c r="CA38" s="196"/>
      <c r="CB38" s="196" t="str">
        <f>IF('入力シート(児童施設用）'!$D87="","",'入力シート(児童施設用）'!D87)</f>
        <v/>
      </c>
      <c r="CC38" s="196"/>
      <c r="CD38" s="196"/>
      <c r="CE38" s="196"/>
      <c r="CF38" s="196"/>
      <c r="CG38" s="196"/>
      <c r="CH38" s="197">
        <f>SUM(AX38:CG38)</f>
        <v>0</v>
      </c>
      <c r="CI38" s="197"/>
      <c r="CJ38" s="197"/>
      <c r="CK38" s="197"/>
      <c r="CL38" s="197"/>
      <c r="CM38" s="197"/>
    </row>
    <row r="39" spans="1:91" s="72" customFormat="1" ht="15" customHeight="1" x14ac:dyDescent="0.15">
      <c r="A39" s="343" t="s">
        <v>280</v>
      </c>
      <c r="B39" s="344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275"/>
      <c r="AH39" s="276"/>
      <c r="AI39" s="276"/>
      <c r="AJ39" s="276"/>
      <c r="AK39" s="276"/>
      <c r="AL39" s="276"/>
      <c r="AM39" s="276"/>
      <c r="AN39" s="276"/>
      <c r="AO39" s="277"/>
      <c r="AP39" s="363"/>
      <c r="AQ39" s="340"/>
      <c r="AR39" s="193" t="s">
        <v>12</v>
      </c>
      <c r="AS39" s="194"/>
      <c r="AT39" s="194"/>
      <c r="AU39" s="194"/>
      <c r="AV39" s="194"/>
      <c r="AW39" s="195"/>
      <c r="AX39" s="196" t="str">
        <f>IF('入力シート(児童施設用）'!$D68="","",'入力シート(児童施設用）'!D68)</f>
        <v/>
      </c>
      <c r="AY39" s="196"/>
      <c r="AZ39" s="196"/>
      <c r="BA39" s="196"/>
      <c r="BB39" s="196"/>
      <c r="BC39" s="196"/>
      <c r="BD39" s="196" t="str">
        <f>IF('入力シート(児童施設用）'!$D72="","",'入力シート(児童施設用）'!D72)</f>
        <v/>
      </c>
      <c r="BE39" s="196"/>
      <c r="BF39" s="196"/>
      <c r="BG39" s="196"/>
      <c r="BH39" s="196"/>
      <c r="BI39" s="196"/>
      <c r="BJ39" s="196" t="str">
        <f>IF('入力シート(児童施設用）'!$D76="","",'入力シート(児童施設用）'!D76)</f>
        <v/>
      </c>
      <c r="BK39" s="196"/>
      <c r="BL39" s="196"/>
      <c r="BM39" s="196"/>
      <c r="BN39" s="196"/>
      <c r="BO39" s="196"/>
      <c r="BP39" s="196" t="str">
        <f>IF('入力シート(児童施設用）'!$D80="","",'入力シート(児童施設用）'!D80)</f>
        <v/>
      </c>
      <c r="BQ39" s="196"/>
      <c r="BR39" s="196"/>
      <c r="BS39" s="196"/>
      <c r="BT39" s="196"/>
      <c r="BU39" s="196"/>
      <c r="BV39" s="196" t="str">
        <f>IF('入力シート(児童施設用）'!$D84="","",'入力シート(児童施設用）'!D84)</f>
        <v/>
      </c>
      <c r="BW39" s="196"/>
      <c r="BX39" s="196"/>
      <c r="BY39" s="196"/>
      <c r="BZ39" s="196"/>
      <c r="CA39" s="196"/>
      <c r="CB39" s="196" t="str">
        <f>IF('入力シート(児童施設用）'!$D88="","",'入力シート(児童施設用）'!D88)</f>
        <v/>
      </c>
      <c r="CC39" s="196"/>
      <c r="CD39" s="196"/>
      <c r="CE39" s="196"/>
      <c r="CF39" s="196"/>
      <c r="CG39" s="196"/>
      <c r="CH39" s="197">
        <f>SUM(AX39:CG39)</f>
        <v>0</v>
      </c>
      <c r="CI39" s="197"/>
      <c r="CJ39" s="197"/>
      <c r="CK39" s="197"/>
      <c r="CL39" s="197"/>
      <c r="CM39" s="197"/>
    </row>
    <row r="40" spans="1:91" s="72" customFormat="1" ht="15" customHeight="1" x14ac:dyDescent="0.15">
      <c r="A40" s="338" t="str">
        <f>IF('入力シート(児童施設用）'!$D65="管理栄養士","① 管理栄養士　　　2 栄養士",IF('入力シート(児童施設用）'!$D65="栄養士","1 管理栄養士　　　②栄養士","1 管理栄養士　　　2 栄養士"))</f>
        <v>1 管理栄養士　　　2 栄養士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75"/>
      <c r="AH40" s="276"/>
      <c r="AI40" s="276"/>
      <c r="AJ40" s="276"/>
      <c r="AK40" s="276"/>
      <c r="AL40" s="276"/>
      <c r="AM40" s="276"/>
      <c r="AN40" s="276"/>
      <c r="AO40" s="277"/>
      <c r="AP40" s="339" t="s">
        <v>13</v>
      </c>
      <c r="AQ40" s="340"/>
      <c r="AR40" s="193" t="s">
        <v>11</v>
      </c>
      <c r="AS40" s="194"/>
      <c r="AT40" s="194"/>
      <c r="AU40" s="194"/>
      <c r="AV40" s="194"/>
      <c r="AW40" s="195"/>
      <c r="AX40" s="196" t="str">
        <f>IF('入力シート(児童施設用）'!$D69="","",'入力シート(児童施設用）'!D69)</f>
        <v/>
      </c>
      <c r="AY40" s="196"/>
      <c r="AZ40" s="196"/>
      <c r="BA40" s="196"/>
      <c r="BB40" s="196"/>
      <c r="BC40" s="196"/>
      <c r="BD40" s="196" t="str">
        <f>IF('入力シート(児童施設用）'!$D73="","",'入力シート(児童施設用）'!D73)</f>
        <v/>
      </c>
      <c r="BE40" s="196"/>
      <c r="BF40" s="196"/>
      <c r="BG40" s="196"/>
      <c r="BH40" s="196"/>
      <c r="BI40" s="196"/>
      <c r="BJ40" s="196" t="str">
        <f>IF('入力シート(児童施設用）'!$D77="","",'入力シート(児童施設用）'!D77)</f>
        <v/>
      </c>
      <c r="BK40" s="196"/>
      <c r="BL40" s="196"/>
      <c r="BM40" s="196"/>
      <c r="BN40" s="196"/>
      <c r="BO40" s="196"/>
      <c r="BP40" s="196" t="str">
        <f>IF('入力シート(児童施設用）'!$D81="","",'入力シート(児童施設用）'!D81)</f>
        <v/>
      </c>
      <c r="BQ40" s="196"/>
      <c r="BR40" s="196"/>
      <c r="BS40" s="196"/>
      <c r="BT40" s="196"/>
      <c r="BU40" s="196"/>
      <c r="BV40" s="196" t="str">
        <f>IF('入力シート(児童施設用）'!$D85="","",'入力シート(児童施設用）'!D85)</f>
        <v/>
      </c>
      <c r="BW40" s="196"/>
      <c r="BX40" s="196"/>
      <c r="BY40" s="196"/>
      <c r="BZ40" s="196"/>
      <c r="CA40" s="196"/>
      <c r="CB40" s="196" t="str">
        <f>IF('入力シート(児童施設用）'!$D89="","",'入力シート(児童施設用）'!D89)</f>
        <v/>
      </c>
      <c r="CC40" s="196"/>
      <c r="CD40" s="196"/>
      <c r="CE40" s="196"/>
      <c r="CF40" s="196"/>
      <c r="CG40" s="196"/>
      <c r="CH40" s="197">
        <f>SUM(AX40:CG40)</f>
        <v>0</v>
      </c>
      <c r="CI40" s="197"/>
      <c r="CJ40" s="197"/>
      <c r="CK40" s="197"/>
      <c r="CL40" s="197"/>
      <c r="CM40" s="197"/>
    </row>
    <row r="41" spans="1:91" s="72" customFormat="1" ht="15" customHeight="1" x14ac:dyDescent="0.15">
      <c r="A41" s="269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75"/>
      <c r="AH41" s="276"/>
      <c r="AI41" s="276"/>
      <c r="AJ41" s="276"/>
      <c r="AK41" s="276"/>
      <c r="AL41" s="276"/>
      <c r="AM41" s="276"/>
      <c r="AN41" s="276"/>
      <c r="AO41" s="277"/>
      <c r="AP41" s="341"/>
      <c r="AQ41" s="342"/>
      <c r="AR41" s="193" t="s">
        <v>12</v>
      </c>
      <c r="AS41" s="194"/>
      <c r="AT41" s="194"/>
      <c r="AU41" s="194"/>
      <c r="AV41" s="194"/>
      <c r="AW41" s="195"/>
      <c r="AX41" s="196" t="str">
        <f>IF('入力シート(児童施設用）'!$D70="","",'入力シート(児童施設用）'!D70)</f>
        <v/>
      </c>
      <c r="AY41" s="196"/>
      <c r="AZ41" s="196"/>
      <c r="BA41" s="196"/>
      <c r="BB41" s="196"/>
      <c r="BC41" s="196"/>
      <c r="BD41" s="196" t="str">
        <f>IF('入力シート(児童施設用）'!$D74="","",'入力シート(児童施設用）'!D74)</f>
        <v/>
      </c>
      <c r="BE41" s="196"/>
      <c r="BF41" s="196"/>
      <c r="BG41" s="196"/>
      <c r="BH41" s="196"/>
      <c r="BI41" s="196"/>
      <c r="BJ41" s="196" t="str">
        <f>IF('入力シート(児童施設用）'!$D78="","",'入力シート(児童施設用）'!D78)</f>
        <v/>
      </c>
      <c r="BK41" s="196"/>
      <c r="BL41" s="196"/>
      <c r="BM41" s="196"/>
      <c r="BN41" s="196"/>
      <c r="BO41" s="196"/>
      <c r="BP41" s="196" t="str">
        <f>IF('入力シート(児童施設用）'!$D82="","",'入力シート(児童施設用）'!D82)</f>
        <v/>
      </c>
      <c r="BQ41" s="196"/>
      <c r="BR41" s="196"/>
      <c r="BS41" s="196"/>
      <c r="BT41" s="196"/>
      <c r="BU41" s="196"/>
      <c r="BV41" s="196" t="str">
        <f>IF('入力シート(児童施設用）'!$D86="","",'入力シート(児童施設用）'!D86)</f>
        <v/>
      </c>
      <c r="BW41" s="196"/>
      <c r="BX41" s="196"/>
      <c r="BY41" s="196"/>
      <c r="BZ41" s="196"/>
      <c r="CA41" s="196"/>
      <c r="CB41" s="196" t="str">
        <f>IF('入力シート(児童施設用）'!$D90="","",'入力シート(児童施設用）'!D90)</f>
        <v/>
      </c>
      <c r="CC41" s="196"/>
      <c r="CD41" s="196"/>
      <c r="CE41" s="196"/>
      <c r="CF41" s="196"/>
      <c r="CG41" s="196"/>
      <c r="CH41" s="197">
        <f>SUM(AX41:CG41)</f>
        <v>0</v>
      </c>
      <c r="CI41" s="197"/>
      <c r="CJ41" s="197"/>
      <c r="CK41" s="197"/>
      <c r="CL41" s="197"/>
      <c r="CM41" s="197"/>
    </row>
    <row r="42" spans="1:91" s="72" customFormat="1" ht="15" customHeight="1" x14ac:dyDescent="0.15">
      <c r="A42" s="238" t="s">
        <v>329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40"/>
      <c r="R42" s="193" t="s">
        <v>85</v>
      </c>
      <c r="S42" s="194"/>
      <c r="T42" s="194"/>
      <c r="U42" s="194"/>
      <c r="V42" s="194"/>
      <c r="W42" s="194"/>
      <c r="X42" s="194"/>
      <c r="Y42" s="195"/>
      <c r="Z42" s="193" t="s">
        <v>57</v>
      </c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193" t="s">
        <v>58</v>
      </c>
      <c r="AL42" s="194"/>
      <c r="AM42" s="194"/>
      <c r="AN42" s="194"/>
      <c r="AO42" s="194"/>
      <c r="AP42" s="194"/>
      <c r="AQ42" s="194"/>
      <c r="AR42" s="194"/>
      <c r="AS42" s="194"/>
      <c r="AT42" s="194"/>
      <c r="AU42" s="195"/>
      <c r="AV42" s="193" t="s">
        <v>59</v>
      </c>
      <c r="AW42" s="194"/>
      <c r="AX42" s="194"/>
      <c r="AY42" s="194"/>
      <c r="AZ42" s="194"/>
      <c r="BA42" s="194"/>
      <c r="BB42" s="194"/>
      <c r="BC42" s="194"/>
      <c r="BD42" s="194"/>
      <c r="BE42" s="194"/>
      <c r="BF42" s="195"/>
      <c r="BG42" s="333" t="s">
        <v>38</v>
      </c>
      <c r="BH42" s="334"/>
      <c r="BI42" s="334"/>
      <c r="BJ42" s="334"/>
      <c r="BK42" s="334"/>
      <c r="BL42" s="334"/>
      <c r="BM42" s="135" t="str">
        <f>IF('入力シート(児童施設用）'!$D95="","",'入力シート(児童施設用）'!D95)</f>
        <v/>
      </c>
      <c r="BN42" s="135"/>
      <c r="BO42" s="135"/>
      <c r="BP42" s="135"/>
      <c r="BQ42" s="73" t="s">
        <v>330</v>
      </c>
      <c r="BR42" s="217" t="s">
        <v>61</v>
      </c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335" t="s">
        <v>60</v>
      </c>
      <c r="CD42" s="336"/>
      <c r="CE42" s="336"/>
      <c r="CF42" s="336"/>
      <c r="CG42" s="336"/>
      <c r="CH42" s="336"/>
      <c r="CI42" s="336"/>
      <c r="CJ42" s="336"/>
      <c r="CK42" s="336"/>
      <c r="CL42" s="336"/>
      <c r="CM42" s="337"/>
    </row>
    <row r="43" spans="1:91" s="72" customFormat="1" ht="15" customHeight="1" x14ac:dyDescent="0.15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3"/>
      <c r="R43" s="330" t="str">
        <f>IF('入力シート(児童施設用）'!$D96="","",'入力シート(児童施設用）'!D96)</f>
        <v/>
      </c>
      <c r="S43" s="331"/>
      <c r="T43" s="331"/>
      <c r="U43" s="331"/>
      <c r="V43" s="331"/>
      <c r="W43" s="331"/>
      <c r="X43" s="331"/>
      <c r="Y43" s="332"/>
      <c r="Z43" s="134" t="str">
        <f>IF('入力シート(児童施設用）'!$D101="","",'入力シート(児童施設用）'!D101)</f>
        <v/>
      </c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134" t="str">
        <f>IF('入力シート(児童施設用）'!$D102="","",'入力シート(児童施設用）'!D102)</f>
        <v/>
      </c>
      <c r="AL43" s="135"/>
      <c r="AM43" s="135"/>
      <c r="AN43" s="135"/>
      <c r="AO43" s="135"/>
      <c r="AP43" s="135"/>
      <c r="AQ43" s="135"/>
      <c r="AR43" s="135"/>
      <c r="AS43" s="135"/>
      <c r="AT43" s="135"/>
      <c r="AU43" s="136"/>
      <c r="AV43" s="134" t="str">
        <f>IF('入力シート(児童施設用）'!$D103="","",'入力シート(児童施設用）'!D103)</f>
        <v/>
      </c>
      <c r="AW43" s="135"/>
      <c r="AX43" s="135"/>
      <c r="AY43" s="135"/>
      <c r="AZ43" s="135"/>
      <c r="BA43" s="135"/>
      <c r="BB43" s="135"/>
      <c r="BC43" s="135"/>
      <c r="BD43" s="135"/>
      <c r="BE43" s="135"/>
      <c r="BF43" s="136"/>
      <c r="BG43" s="134" t="str">
        <f>IF('入力シート(児童施設用）'!$D104="","",'入力シート(児童施設用）'!D104)</f>
        <v/>
      </c>
      <c r="BH43" s="135"/>
      <c r="BI43" s="135"/>
      <c r="BJ43" s="135"/>
      <c r="BK43" s="135"/>
      <c r="BL43" s="135"/>
      <c r="BM43" s="135"/>
      <c r="BN43" s="135"/>
      <c r="BO43" s="135"/>
      <c r="BP43" s="135"/>
      <c r="BQ43" s="136"/>
      <c r="BR43" s="329">
        <f>SUM(Z43:BQ43)</f>
        <v>0</v>
      </c>
      <c r="BS43" s="329"/>
      <c r="BT43" s="329"/>
      <c r="BU43" s="329"/>
      <c r="BV43" s="329"/>
      <c r="BW43" s="329"/>
      <c r="BX43" s="329"/>
      <c r="BY43" s="329"/>
      <c r="BZ43" s="329"/>
      <c r="CA43" s="329"/>
      <c r="CB43" s="329"/>
      <c r="CC43" s="191" t="str">
        <f>IF('入力シート(児童施設用）'!$D106="","",'入力シート(児童施設用）'!D106)</f>
        <v/>
      </c>
      <c r="CD43" s="159"/>
      <c r="CE43" s="159"/>
      <c r="CF43" s="159"/>
      <c r="CG43" s="159"/>
      <c r="CH43" s="159"/>
      <c r="CI43" s="159"/>
      <c r="CJ43" s="159"/>
      <c r="CK43" s="159"/>
      <c r="CL43" s="159"/>
      <c r="CM43" s="192"/>
    </row>
    <row r="44" spans="1:91" s="72" customFormat="1" ht="15" customHeight="1" x14ac:dyDescent="0.15">
      <c r="A44" s="241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3"/>
      <c r="R44" s="330" t="str">
        <f>IF('入力シート(児童施設用）'!$D97="","",'入力シート(児童施設用）'!D97)</f>
        <v/>
      </c>
      <c r="S44" s="331"/>
      <c r="T44" s="331"/>
      <c r="U44" s="331"/>
      <c r="V44" s="331"/>
      <c r="W44" s="331"/>
      <c r="X44" s="331"/>
      <c r="Y44" s="332"/>
      <c r="Z44" s="134" t="str">
        <f>IF('入力シート(児童施設用）'!$D107="","",'入力シート(児童施設用）'!D107)</f>
        <v/>
      </c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134" t="str">
        <f>IF('入力シート(児童施設用）'!$D108="","",'入力シート(児童施設用）'!D108)</f>
        <v/>
      </c>
      <c r="AL44" s="135"/>
      <c r="AM44" s="135"/>
      <c r="AN44" s="135"/>
      <c r="AO44" s="135"/>
      <c r="AP44" s="135"/>
      <c r="AQ44" s="135"/>
      <c r="AR44" s="135"/>
      <c r="AS44" s="135"/>
      <c r="AT44" s="135"/>
      <c r="AU44" s="136"/>
      <c r="AV44" s="134" t="str">
        <f>IF('入力シート(児童施設用）'!$D109="","",'入力シート(児童施設用）'!D109)</f>
        <v/>
      </c>
      <c r="AW44" s="135"/>
      <c r="AX44" s="135"/>
      <c r="AY44" s="135"/>
      <c r="AZ44" s="135"/>
      <c r="BA44" s="135"/>
      <c r="BB44" s="135"/>
      <c r="BC44" s="135"/>
      <c r="BD44" s="135"/>
      <c r="BE44" s="135"/>
      <c r="BF44" s="136"/>
      <c r="BG44" s="134" t="str">
        <f>IF('入力シート(児童施設用）'!$D110="","",'入力シート(児童施設用）'!D110)</f>
        <v/>
      </c>
      <c r="BH44" s="135"/>
      <c r="BI44" s="135"/>
      <c r="BJ44" s="135"/>
      <c r="BK44" s="135"/>
      <c r="BL44" s="135"/>
      <c r="BM44" s="135"/>
      <c r="BN44" s="135"/>
      <c r="BO44" s="135"/>
      <c r="BP44" s="135"/>
      <c r="BQ44" s="136"/>
      <c r="BR44" s="329">
        <f>SUM(Z44:BQ44)</f>
        <v>0</v>
      </c>
      <c r="BS44" s="329"/>
      <c r="BT44" s="329"/>
      <c r="BU44" s="329"/>
      <c r="BV44" s="329"/>
      <c r="BW44" s="329"/>
      <c r="BX44" s="329"/>
      <c r="BY44" s="329"/>
      <c r="BZ44" s="329"/>
      <c r="CA44" s="329"/>
      <c r="CB44" s="329"/>
      <c r="CC44" s="191" t="str">
        <f>IF('入力シート(児童施設用）'!$D112="","",'入力シート(児童施設用）'!D112)</f>
        <v/>
      </c>
      <c r="CD44" s="159"/>
      <c r="CE44" s="159"/>
      <c r="CF44" s="159"/>
      <c r="CG44" s="159"/>
      <c r="CH44" s="159"/>
      <c r="CI44" s="159"/>
      <c r="CJ44" s="159"/>
      <c r="CK44" s="159"/>
      <c r="CL44" s="159"/>
      <c r="CM44" s="192"/>
    </row>
    <row r="45" spans="1:91" s="72" customFormat="1" ht="15" customHeight="1" x14ac:dyDescent="0.15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3"/>
      <c r="R45" s="330" t="str">
        <f>IF('入力シート(児童施設用）'!$D98="","",'入力シート(児童施設用）'!D98)</f>
        <v/>
      </c>
      <c r="S45" s="331"/>
      <c r="T45" s="331"/>
      <c r="U45" s="331"/>
      <c r="V45" s="331"/>
      <c r="W45" s="331"/>
      <c r="X45" s="331"/>
      <c r="Y45" s="332"/>
      <c r="Z45" s="134" t="str">
        <f>IF('入力シート(児童施設用）'!$D113="","",'入力シート(児童施設用）'!D113)</f>
        <v/>
      </c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134" t="str">
        <f>IF('入力シート(児童施設用）'!$D114="","",'入力シート(児童施設用）'!D114)</f>
        <v/>
      </c>
      <c r="AL45" s="135"/>
      <c r="AM45" s="135"/>
      <c r="AN45" s="135"/>
      <c r="AO45" s="135"/>
      <c r="AP45" s="135"/>
      <c r="AQ45" s="135"/>
      <c r="AR45" s="135"/>
      <c r="AS45" s="135"/>
      <c r="AT45" s="135"/>
      <c r="AU45" s="136"/>
      <c r="AV45" s="134" t="str">
        <f>IF('入力シート(児童施設用）'!$D115="","",'入力シート(児童施設用）'!D115)</f>
        <v/>
      </c>
      <c r="AW45" s="135"/>
      <c r="AX45" s="135"/>
      <c r="AY45" s="135"/>
      <c r="AZ45" s="135"/>
      <c r="BA45" s="135"/>
      <c r="BB45" s="135"/>
      <c r="BC45" s="135"/>
      <c r="BD45" s="135"/>
      <c r="BE45" s="135"/>
      <c r="BF45" s="136"/>
      <c r="BG45" s="134" t="str">
        <f>IF('入力シート(児童施設用）'!$D116="","",'入力シート(児童施設用）'!D116)</f>
        <v/>
      </c>
      <c r="BH45" s="135"/>
      <c r="BI45" s="135"/>
      <c r="BJ45" s="135"/>
      <c r="BK45" s="135"/>
      <c r="BL45" s="135"/>
      <c r="BM45" s="135"/>
      <c r="BN45" s="135"/>
      <c r="BO45" s="135"/>
      <c r="BP45" s="135"/>
      <c r="BQ45" s="136"/>
      <c r="BR45" s="329">
        <f>SUM(Z45:BQ45)</f>
        <v>0</v>
      </c>
      <c r="BS45" s="329"/>
      <c r="BT45" s="329"/>
      <c r="BU45" s="329"/>
      <c r="BV45" s="329"/>
      <c r="BW45" s="329"/>
      <c r="BX45" s="329"/>
      <c r="BY45" s="329"/>
      <c r="BZ45" s="329"/>
      <c r="CA45" s="329"/>
      <c r="CB45" s="329"/>
      <c r="CC45" s="191" t="str">
        <f>IF('入力シート(児童施設用）'!$D118="","",'入力シート(児童施設用）'!D118)</f>
        <v/>
      </c>
      <c r="CD45" s="159"/>
      <c r="CE45" s="159"/>
      <c r="CF45" s="159"/>
      <c r="CG45" s="159"/>
      <c r="CH45" s="159"/>
      <c r="CI45" s="159"/>
      <c r="CJ45" s="159"/>
      <c r="CK45" s="159"/>
      <c r="CL45" s="159"/>
      <c r="CM45" s="192"/>
    </row>
    <row r="46" spans="1:91" s="72" customFormat="1" ht="15" customHeight="1" x14ac:dyDescent="0.15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3"/>
      <c r="R46" s="330" t="str">
        <f>IF('入力シート(児童施設用）'!$D99="","",'入力シート(児童施設用）'!D99)</f>
        <v/>
      </c>
      <c r="S46" s="331"/>
      <c r="T46" s="331"/>
      <c r="U46" s="331"/>
      <c r="V46" s="331"/>
      <c r="W46" s="331"/>
      <c r="X46" s="331"/>
      <c r="Y46" s="332"/>
      <c r="Z46" s="134" t="str">
        <f>IF('入力シート(児童施設用）'!$D119="","",'入力シート(児童施設用）'!D119)</f>
        <v/>
      </c>
      <c r="AA46" s="135"/>
      <c r="AB46" s="135"/>
      <c r="AC46" s="135"/>
      <c r="AD46" s="135"/>
      <c r="AE46" s="135"/>
      <c r="AF46" s="135"/>
      <c r="AG46" s="135"/>
      <c r="AH46" s="135"/>
      <c r="AI46" s="135"/>
      <c r="AJ46" s="136"/>
      <c r="AK46" s="134" t="str">
        <f>IF('入力シート(児童施設用）'!$D120="","",'入力シート(児童施設用）'!D120)</f>
        <v/>
      </c>
      <c r="AL46" s="135"/>
      <c r="AM46" s="135"/>
      <c r="AN46" s="135"/>
      <c r="AO46" s="135"/>
      <c r="AP46" s="135"/>
      <c r="AQ46" s="135"/>
      <c r="AR46" s="135"/>
      <c r="AS46" s="135"/>
      <c r="AT46" s="135"/>
      <c r="AU46" s="136"/>
      <c r="AV46" s="134" t="str">
        <f>IF('入力シート(児童施設用）'!$D121="","",'入力シート(児童施設用）'!D121)</f>
        <v/>
      </c>
      <c r="AW46" s="135"/>
      <c r="AX46" s="135"/>
      <c r="AY46" s="135"/>
      <c r="AZ46" s="135"/>
      <c r="BA46" s="135"/>
      <c r="BB46" s="135"/>
      <c r="BC46" s="135"/>
      <c r="BD46" s="135"/>
      <c r="BE46" s="135"/>
      <c r="BF46" s="136"/>
      <c r="BG46" s="134" t="str">
        <f>IF('入力シート(児童施設用）'!$D122="","",'入力シート(児童施設用）'!D122)</f>
        <v/>
      </c>
      <c r="BH46" s="135"/>
      <c r="BI46" s="135"/>
      <c r="BJ46" s="135"/>
      <c r="BK46" s="135"/>
      <c r="BL46" s="135"/>
      <c r="BM46" s="135"/>
      <c r="BN46" s="135"/>
      <c r="BO46" s="135"/>
      <c r="BP46" s="135"/>
      <c r="BQ46" s="136"/>
      <c r="BR46" s="329">
        <f>SUM(Z46:BQ46)</f>
        <v>0</v>
      </c>
      <c r="BS46" s="329"/>
      <c r="BT46" s="329"/>
      <c r="BU46" s="329"/>
      <c r="BV46" s="329"/>
      <c r="BW46" s="329"/>
      <c r="BX46" s="329"/>
      <c r="BY46" s="329"/>
      <c r="BZ46" s="329"/>
      <c r="CA46" s="329"/>
      <c r="CB46" s="329"/>
      <c r="CC46" s="191" t="str">
        <f>IF('入力シート(児童施設用）'!$D124="","",'入力シート(児童施設用）'!D124)</f>
        <v/>
      </c>
      <c r="CD46" s="159"/>
      <c r="CE46" s="159"/>
      <c r="CF46" s="159"/>
      <c r="CG46" s="159"/>
      <c r="CH46" s="159"/>
      <c r="CI46" s="159"/>
      <c r="CJ46" s="159"/>
      <c r="CK46" s="159"/>
      <c r="CL46" s="159"/>
      <c r="CM46" s="192"/>
    </row>
    <row r="47" spans="1:91" s="72" customFormat="1" ht="15" customHeight="1" x14ac:dyDescent="0.15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3"/>
      <c r="R47" s="134" t="s">
        <v>458</v>
      </c>
      <c r="S47" s="135"/>
      <c r="T47" s="135"/>
      <c r="U47" s="135"/>
      <c r="V47" s="135"/>
      <c r="W47" s="135"/>
      <c r="X47" s="135"/>
      <c r="Y47" s="136"/>
      <c r="Z47" s="134" t="str">
        <f>IF('入力シート(児童施設用）'!$D125="","",'入力シート(児童施設用）'!D125)</f>
        <v/>
      </c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  <c r="AK47" s="134" t="str">
        <f>IF('入力シート(児童施設用）'!$D126="","",'入力シート(児童施設用）'!D126)</f>
        <v/>
      </c>
      <c r="AL47" s="135"/>
      <c r="AM47" s="135"/>
      <c r="AN47" s="135"/>
      <c r="AO47" s="135"/>
      <c r="AP47" s="135"/>
      <c r="AQ47" s="135"/>
      <c r="AR47" s="135"/>
      <c r="AS47" s="135"/>
      <c r="AT47" s="135"/>
      <c r="AU47" s="136"/>
      <c r="AV47" s="134" t="str">
        <f>IF('入力シート(児童施設用）'!$D127="","",'入力シート(児童施設用）'!D127)</f>
        <v/>
      </c>
      <c r="AW47" s="135"/>
      <c r="AX47" s="135"/>
      <c r="AY47" s="135"/>
      <c r="AZ47" s="135"/>
      <c r="BA47" s="135"/>
      <c r="BB47" s="135"/>
      <c r="BC47" s="135"/>
      <c r="BD47" s="135"/>
      <c r="BE47" s="135"/>
      <c r="BF47" s="136"/>
      <c r="BG47" s="134" t="str">
        <f>IF('入力シート(児童施設用）'!$D128="","",'入力シート(児童施設用）'!D128)</f>
        <v/>
      </c>
      <c r="BH47" s="135"/>
      <c r="BI47" s="135"/>
      <c r="BJ47" s="135"/>
      <c r="BK47" s="135"/>
      <c r="BL47" s="135"/>
      <c r="BM47" s="135"/>
      <c r="BN47" s="135"/>
      <c r="BO47" s="135"/>
      <c r="BP47" s="135"/>
      <c r="BQ47" s="136"/>
      <c r="BR47" s="329">
        <f>SUM(Z47:BQ47)</f>
        <v>0</v>
      </c>
      <c r="BS47" s="329"/>
      <c r="BT47" s="329"/>
      <c r="BU47" s="329"/>
      <c r="BV47" s="329"/>
      <c r="BW47" s="329"/>
      <c r="BX47" s="329"/>
      <c r="BY47" s="329"/>
      <c r="BZ47" s="329"/>
      <c r="CA47" s="329"/>
      <c r="CB47" s="329"/>
      <c r="CC47" s="191" t="str">
        <f>IF('入力シート(児童施設用）'!$D130="","",'入力シート(児童施設用）'!D130)</f>
        <v/>
      </c>
      <c r="CD47" s="159"/>
      <c r="CE47" s="159"/>
      <c r="CF47" s="159"/>
      <c r="CG47" s="159"/>
      <c r="CH47" s="159"/>
      <c r="CI47" s="159"/>
      <c r="CJ47" s="159"/>
      <c r="CK47" s="159"/>
      <c r="CL47" s="159"/>
      <c r="CM47" s="192"/>
    </row>
    <row r="48" spans="1:91" s="72" customFormat="1" ht="15" customHeight="1" x14ac:dyDescent="0.15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3"/>
      <c r="R48" s="134" t="s">
        <v>61</v>
      </c>
      <c r="S48" s="135"/>
      <c r="T48" s="135"/>
      <c r="U48" s="135"/>
      <c r="V48" s="135"/>
      <c r="W48" s="135"/>
      <c r="X48" s="135"/>
      <c r="Y48" s="136"/>
      <c r="Z48" s="326">
        <f>SUM(Z43:AJ47)</f>
        <v>0</v>
      </c>
      <c r="AA48" s="327"/>
      <c r="AB48" s="327"/>
      <c r="AC48" s="327"/>
      <c r="AD48" s="327"/>
      <c r="AE48" s="327"/>
      <c r="AF48" s="327"/>
      <c r="AG48" s="327"/>
      <c r="AH48" s="327"/>
      <c r="AI48" s="327"/>
      <c r="AJ48" s="328"/>
      <c r="AK48" s="326">
        <f>SUM(AK43:AU47)</f>
        <v>0</v>
      </c>
      <c r="AL48" s="327"/>
      <c r="AM48" s="327"/>
      <c r="AN48" s="327"/>
      <c r="AO48" s="327"/>
      <c r="AP48" s="327"/>
      <c r="AQ48" s="327"/>
      <c r="AR48" s="327"/>
      <c r="AS48" s="327"/>
      <c r="AT48" s="327"/>
      <c r="AU48" s="328"/>
      <c r="AV48" s="326">
        <f>SUM(AV43:BF47)</f>
        <v>0</v>
      </c>
      <c r="AW48" s="327"/>
      <c r="AX48" s="327"/>
      <c r="AY48" s="327"/>
      <c r="AZ48" s="327"/>
      <c r="BA48" s="327"/>
      <c r="BB48" s="327"/>
      <c r="BC48" s="327"/>
      <c r="BD48" s="327"/>
      <c r="BE48" s="327"/>
      <c r="BF48" s="328"/>
      <c r="BG48" s="326">
        <f>SUM(BG43:BQ47)</f>
        <v>0</v>
      </c>
      <c r="BH48" s="327"/>
      <c r="BI48" s="327"/>
      <c r="BJ48" s="327"/>
      <c r="BK48" s="327"/>
      <c r="BL48" s="327"/>
      <c r="BM48" s="327"/>
      <c r="BN48" s="327"/>
      <c r="BO48" s="327"/>
      <c r="BP48" s="327"/>
      <c r="BQ48" s="328"/>
      <c r="BR48" s="329">
        <f>SUM(BR43:CB47)</f>
        <v>0</v>
      </c>
      <c r="BS48" s="329"/>
      <c r="BT48" s="329"/>
      <c r="BU48" s="329"/>
      <c r="BV48" s="329"/>
      <c r="BW48" s="329"/>
      <c r="BX48" s="329"/>
      <c r="BY48" s="329"/>
      <c r="BZ48" s="329"/>
      <c r="CA48" s="329"/>
      <c r="CB48" s="329"/>
      <c r="CC48" s="191" t="str">
        <f>IF('入力シート(児童施設用）'!$D136="","",'入力シート(児童施設用）'!D136)</f>
        <v/>
      </c>
      <c r="CD48" s="159"/>
      <c r="CE48" s="159"/>
      <c r="CF48" s="159"/>
      <c r="CG48" s="159"/>
      <c r="CH48" s="159"/>
      <c r="CI48" s="159"/>
      <c r="CJ48" s="159"/>
      <c r="CK48" s="159"/>
      <c r="CL48" s="159"/>
      <c r="CM48" s="192"/>
    </row>
    <row r="49" spans="1:91" s="72" customFormat="1" ht="15" customHeight="1" x14ac:dyDescent="0.15">
      <c r="A49" s="200" t="s">
        <v>395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2"/>
      <c r="R49" s="217" t="s">
        <v>85</v>
      </c>
      <c r="S49" s="218"/>
      <c r="T49" s="218"/>
      <c r="U49" s="218"/>
      <c r="V49" s="218"/>
      <c r="W49" s="218"/>
      <c r="X49" s="218"/>
      <c r="Y49" s="218"/>
      <c r="Z49" s="187" t="s">
        <v>90</v>
      </c>
      <c r="AA49" s="188"/>
      <c r="AB49" s="188"/>
      <c r="AC49" s="188"/>
      <c r="AD49" s="188"/>
      <c r="AE49" s="188"/>
      <c r="AF49" s="188"/>
      <c r="AG49" s="189"/>
      <c r="AH49" s="187" t="s">
        <v>91</v>
      </c>
      <c r="AI49" s="188"/>
      <c r="AJ49" s="188"/>
      <c r="AK49" s="188"/>
      <c r="AL49" s="188"/>
      <c r="AM49" s="188"/>
      <c r="AN49" s="188"/>
      <c r="AO49" s="189"/>
      <c r="AP49" s="187" t="s">
        <v>92</v>
      </c>
      <c r="AQ49" s="188"/>
      <c r="AR49" s="188"/>
      <c r="AS49" s="188"/>
      <c r="AT49" s="188"/>
      <c r="AU49" s="188"/>
      <c r="AV49" s="188"/>
      <c r="AW49" s="189"/>
      <c r="AX49" s="187" t="s">
        <v>93</v>
      </c>
      <c r="AY49" s="188"/>
      <c r="AZ49" s="188"/>
      <c r="BA49" s="188"/>
      <c r="BB49" s="188"/>
      <c r="BC49" s="188"/>
      <c r="BD49" s="188"/>
      <c r="BE49" s="189"/>
      <c r="BF49" s="187" t="s">
        <v>88</v>
      </c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9"/>
      <c r="BU49" s="179" t="str">
        <f>IF('入力シート(児童施設用）'!$D159="有","①有 　2 無",IF('入力シート(児童施設用）'!$D159="無","1 有 　②無","1 有　　2 無"))</f>
        <v>1 有　　2 無</v>
      </c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90"/>
    </row>
    <row r="50" spans="1:91" s="72" customFormat="1" ht="15" customHeight="1" x14ac:dyDescent="0.15">
      <c r="A50" s="203" t="s">
        <v>397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5"/>
      <c r="R50" s="134" t="str">
        <f>R43</f>
        <v/>
      </c>
      <c r="S50" s="135"/>
      <c r="T50" s="135"/>
      <c r="U50" s="135"/>
      <c r="V50" s="135"/>
      <c r="W50" s="135"/>
      <c r="X50" s="135"/>
      <c r="Y50" s="136"/>
      <c r="Z50" s="134" t="str">
        <f>IF('入力シート(児童施設用）'!$D139="","",'入力シート(児童施設用）'!D139)</f>
        <v/>
      </c>
      <c r="AA50" s="135"/>
      <c r="AB50" s="135"/>
      <c r="AC50" s="135"/>
      <c r="AD50" s="135"/>
      <c r="AE50" s="135"/>
      <c r="AF50" s="135"/>
      <c r="AG50" s="136"/>
      <c r="AH50" s="134" t="str">
        <f>IF('入力シート(児童施設用）'!$D140="","",'入力シート(児童施設用）'!D140)</f>
        <v/>
      </c>
      <c r="AI50" s="135"/>
      <c r="AJ50" s="135"/>
      <c r="AK50" s="135"/>
      <c r="AL50" s="135"/>
      <c r="AM50" s="135"/>
      <c r="AN50" s="135"/>
      <c r="AO50" s="136"/>
      <c r="AP50" s="134" t="str">
        <f>IF('入力シート(児童施設用）'!$D141="","",'入力シート(児童施設用）'!D141)</f>
        <v/>
      </c>
      <c r="AQ50" s="135"/>
      <c r="AR50" s="135"/>
      <c r="AS50" s="135"/>
      <c r="AT50" s="135"/>
      <c r="AU50" s="135"/>
      <c r="AV50" s="135"/>
      <c r="AW50" s="136"/>
      <c r="AX50" s="134" t="str">
        <f>IF('入力シート(児童施設用）'!$D142="","",'入力シート(児童施設用）'!D142)</f>
        <v/>
      </c>
      <c r="AY50" s="135"/>
      <c r="AZ50" s="135"/>
      <c r="BA50" s="135"/>
      <c r="BB50" s="135"/>
      <c r="BC50" s="135"/>
      <c r="BD50" s="135"/>
      <c r="BE50" s="136"/>
      <c r="BF50" s="187" t="s">
        <v>89</v>
      </c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9"/>
      <c r="BU50" s="179" t="str">
        <f>IF('入力シート(児童施設用）'!$D160="有","①有 　2 無",IF('入力シート(児童施設用）'!$D160="無","1 有 　②無","1 有　　2 無"))</f>
        <v>1 有　　2 無</v>
      </c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90"/>
    </row>
    <row r="51" spans="1:91" s="72" customFormat="1" ht="15" customHeight="1" x14ac:dyDescent="0.15">
      <c r="A51" s="168" t="s">
        <v>396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70"/>
      <c r="R51" s="134" t="str">
        <f>R44</f>
        <v/>
      </c>
      <c r="S51" s="135"/>
      <c r="T51" s="135"/>
      <c r="U51" s="135"/>
      <c r="V51" s="135"/>
      <c r="W51" s="135"/>
      <c r="X51" s="135"/>
      <c r="Y51" s="136"/>
      <c r="Z51" s="134" t="str">
        <f>IF('入力シート(児童施設用）'!$D143="","",'入力シート(児童施設用）'!D143)</f>
        <v/>
      </c>
      <c r="AA51" s="135"/>
      <c r="AB51" s="135"/>
      <c r="AC51" s="135"/>
      <c r="AD51" s="135"/>
      <c r="AE51" s="135"/>
      <c r="AF51" s="135"/>
      <c r="AG51" s="136"/>
      <c r="AH51" s="134" t="str">
        <f>IF('入力シート(児童施設用）'!$D144="","",'入力シート(児童施設用）'!D144)</f>
        <v/>
      </c>
      <c r="AI51" s="135"/>
      <c r="AJ51" s="135"/>
      <c r="AK51" s="135"/>
      <c r="AL51" s="135"/>
      <c r="AM51" s="135"/>
      <c r="AN51" s="135"/>
      <c r="AO51" s="136"/>
      <c r="AP51" s="134" t="str">
        <f>IF('入力シート(児童施設用）'!$D145="","",'入力シート(児童施設用）'!D145)</f>
        <v/>
      </c>
      <c r="AQ51" s="135"/>
      <c r="AR51" s="135"/>
      <c r="AS51" s="135"/>
      <c r="AT51" s="135"/>
      <c r="AU51" s="135"/>
      <c r="AV51" s="135"/>
      <c r="AW51" s="136"/>
      <c r="AX51" s="134" t="str">
        <f>IF('入力シート(児童施設用）'!$D146="","",'入力シート(児童施設用）'!D146)</f>
        <v/>
      </c>
      <c r="AY51" s="135"/>
      <c r="AZ51" s="135"/>
      <c r="BA51" s="135"/>
      <c r="BB51" s="135"/>
      <c r="BC51" s="135"/>
      <c r="BD51" s="135"/>
      <c r="BE51" s="136"/>
      <c r="BF51" s="193" t="s">
        <v>331</v>
      </c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5"/>
    </row>
    <row r="52" spans="1:91" s="72" customFormat="1" ht="15" customHeight="1" x14ac:dyDescent="0.1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8"/>
      <c r="R52" s="134" t="str">
        <f>R45</f>
        <v/>
      </c>
      <c r="S52" s="135"/>
      <c r="T52" s="135"/>
      <c r="U52" s="135"/>
      <c r="V52" s="135"/>
      <c r="W52" s="135"/>
      <c r="X52" s="135"/>
      <c r="Y52" s="136"/>
      <c r="Z52" s="134" t="str">
        <f>IF('入力シート(児童施設用）'!$D147="","",'入力シート(児童施設用）'!D147)</f>
        <v/>
      </c>
      <c r="AA52" s="135"/>
      <c r="AB52" s="135"/>
      <c r="AC52" s="135"/>
      <c r="AD52" s="135"/>
      <c r="AE52" s="135"/>
      <c r="AF52" s="135"/>
      <c r="AG52" s="136"/>
      <c r="AH52" s="134" t="str">
        <f>IF('入力シート(児童施設用）'!$D148="","",'入力シート(児童施設用）'!D148)</f>
        <v/>
      </c>
      <c r="AI52" s="135"/>
      <c r="AJ52" s="135"/>
      <c r="AK52" s="135"/>
      <c r="AL52" s="135"/>
      <c r="AM52" s="135"/>
      <c r="AN52" s="135"/>
      <c r="AO52" s="136"/>
      <c r="AP52" s="134" t="str">
        <f>IF('入力シート(児童施設用）'!$D149="","",'入力シート(児童施設用）'!D149)</f>
        <v/>
      </c>
      <c r="AQ52" s="135"/>
      <c r="AR52" s="135"/>
      <c r="AS52" s="135"/>
      <c r="AT52" s="135"/>
      <c r="AU52" s="135"/>
      <c r="AV52" s="135"/>
      <c r="AW52" s="136"/>
      <c r="AX52" s="134" t="str">
        <f>IF('入力シート(児童施設用）'!$D150="","",'入力シート(児童施設用）'!D150)</f>
        <v/>
      </c>
      <c r="AY52" s="135"/>
      <c r="AZ52" s="135"/>
      <c r="BA52" s="135"/>
      <c r="BB52" s="135"/>
      <c r="BC52" s="135"/>
      <c r="BD52" s="135"/>
      <c r="BE52" s="136"/>
      <c r="BF52" s="258" t="s">
        <v>332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51"/>
      <c r="BY52" s="180" t="str">
        <f>IF('入力シート(児童施設用）'!$D161="","",'入力シート(児童施設用）'!D161)</f>
        <v/>
      </c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35" t="s">
        <v>35</v>
      </c>
      <c r="CL52" s="135"/>
      <c r="CM52" s="136"/>
    </row>
    <row r="53" spans="1:91" s="72" customFormat="1" ht="15" customHeight="1" x14ac:dyDescent="0.15">
      <c r="A53" s="168" t="str">
        <f>IF('入力シート(児童施設用）'!$D137="有","  ①有 　2 無",IF('入力シート(児童施設用）'!$D137="無","  1 有 　②無","  1 有　　2 無"))</f>
        <v xml:space="preserve">  1 有　　2 無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70"/>
      <c r="R53" s="134" t="str">
        <f>R46</f>
        <v/>
      </c>
      <c r="S53" s="135"/>
      <c r="T53" s="135"/>
      <c r="U53" s="135"/>
      <c r="V53" s="135"/>
      <c r="W53" s="135"/>
      <c r="X53" s="135"/>
      <c r="Y53" s="136"/>
      <c r="Z53" s="134" t="str">
        <f>IF('入力シート(児童施設用）'!$D151="","",'入力シート(児童施設用）'!D151)</f>
        <v/>
      </c>
      <c r="AA53" s="135"/>
      <c r="AB53" s="135"/>
      <c r="AC53" s="135"/>
      <c r="AD53" s="135"/>
      <c r="AE53" s="135"/>
      <c r="AF53" s="135"/>
      <c r="AG53" s="136"/>
      <c r="AH53" s="134" t="str">
        <f>IF('入力シート(児童施設用）'!$D152="","",'入力シート(児童施設用）'!D152)</f>
        <v/>
      </c>
      <c r="AI53" s="135"/>
      <c r="AJ53" s="135"/>
      <c r="AK53" s="135"/>
      <c r="AL53" s="135"/>
      <c r="AM53" s="135"/>
      <c r="AN53" s="135"/>
      <c r="AO53" s="136"/>
      <c r="AP53" s="134" t="str">
        <f>IF('入力シート(児童施設用）'!$D153="","",'入力シート(児童施設用）'!D153)</f>
        <v/>
      </c>
      <c r="AQ53" s="135"/>
      <c r="AR53" s="135"/>
      <c r="AS53" s="135"/>
      <c r="AT53" s="135"/>
      <c r="AU53" s="135"/>
      <c r="AV53" s="135"/>
      <c r="AW53" s="136"/>
      <c r="AX53" s="134" t="str">
        <f>IF('入力シート(児童施設用）'!$D154="","",'入力シート(児童施設用）'!D154)</f>
        <v/>
      </c>
      <c r="AY53" s="135"/>
      <c r="AZ53" s="135"/>
      <c r="BA53" s="135"/>
      <c r="BB53" s="135"/>
      <c r="BC53" s="135"/>
      <c r="BD53" s="135"/>
      <c r="BE53" s="136"/>
      <c r="BF53" s="258" t="s">
        <v>333</v>
      </c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51"/>
      <c r="BY53" s="180" t="str">
        <f>IF('入力シート(児童施設用）'!$D162="","",'入力シート(児童施設用）'!D162)</f>
        <v/>
      </c>
      <c r="BZ53" s="181"/>
      <c r="CA53" s="181"/>
      <c r="CB53" s="181"/>
      <c r="CC53" s="181"/>
      <c r="CD53" s="181"/>
      <c r="CE53" s="181"/>
      <c r="CF53" s="181"/>
      <c r="CG53" s="181"/>
      <c r="CH53" s="181"/>
      <c r="CI53" s="181"/>
      <c r="CJ53" s="181"/>
      <c r="CK53" s="135" t="s">
        <v>35</v>
      </c>
      <c r="CL53" s="135"/>
      <c r="CM53" s="136"/>
    </row>
    <row r="54" spans="1:91" s="72" customFormat="1" ht="15" customHeight="1" x14ac:dyDescent="0.15">
      <c r="A54" s="209" t="s">
        <v>398</v>
      </c>
      <c r="B54" s="210"/>
      <c r="C54" s="211" t="str">
        <f>IF('入力シート(児童施設用）'!$D138="","  年　月",'入力シート(児童施設用）'!$D138)</f>
        <v xml:space="preserve">  年　月</v>
      </c>
      <c r="D54" s="211"/>
      <c r="E54" s="211"/>
      <c r="F54" s="211"/>
      <c r="G54" s="211"/>
      <c r="H54" s="211"/>
      <c r="I54" s="211"/>
      <c r="J54" s="211"/>
      <c r="K54" s="211"/>
      <c r="L54" s="211"/>
      <c r="M54" s="402" t="s">
        <v>49</v>
      </c>
      <c r="N54" s="402"/>
      <c r="O54" s="402"/>
      <c r="P54" s="402"/>
      <c r="Q54" s="403"/>
      <c r="R54" s="408" t="s">
        <v>61</v>
      </c>
      <c r="S54" s="409"/>
      <c r="T54" s="409"/>
      <c r="U54" s="409"/>
      <c r="V54" s="409"/>
      <c r="W54" s="409"/>
      <c r="X54" s="409"/>
      <c r="Y54" s="409"/>
      <c r="Z54" s="410">
        <f>SUM(Z50:AG53)</f>
        <v>0</v>
      </c>
      <c r="AA54" s="411"/>
      <c r="AB54" s="411"/>
      <c r="AC54" s="411"/>
      <c r="AD54" s="411"/>
      <c r="AE54" s="411"/>
      <c r="AF54" s="324" t="s">
        <v>35</v>
      </c>
      <c r="AG54" s="325"/>
      <c r="AH54" s="410">
        <f>SUM(AH50:AO53)</f>
        <v>0</v>
      </c>
      <c r="AI54" s="411"/>
      <c r="AJ54" s="411"/>
      <c r="AK54" s="411"/>
      <c r="AL54" s="411"/>
      <c r="AM54" s="411"/>
      <c r="AN54" s="324" t="s">
        <v>35</v>
      </c>
      <c r="AO54" s="325"/>
      <c r="AP54" s="410">
        <f>SUM(AP50:AW53)</f>
        <v>0</v>
      </c>
      <c r="AQ54" s="411"/>
      <c r="AR54" s="411"/>
      <c r="AS54" s="411"/>
      <c r="AT54" s="411"/>
      <c r="AU54" s="411"/>
      <c r="AV54" s="411" t="s">
        <v>35</v>
      </c>
      <c r="AW54" s="412"/>
      <c r="AX54" s="410">
        <f>SUM(AX50:BE53)</f>
        <v>0</v>
      </c>
      <c r="AY54" s="411"/>
      <c r="AZ54" s="411"/>
      <c r="BA54" s="411"/>
      <c r="BB54" s="411"/>
      <c r="BC54" s="411"/>
      <c r="BD54" s="324" t="s">
        <v>35</v>
      </c>
      <c r="BE54" s="325"/>
      <c r="BF54" s="258" t="s">
        <v>334</v>
      </c>
      <c r="BG54" s="137"/>
      <c r="BH54" s="137"/>
      <c r="BI54" s="137"/>
      <c r="BJ54" s="137"/>
      <c r="BK54" s="137"/>
      <c r="BL54" s="137"/>
      <c r="BM54" s="137"/>
      <c r="BN54" s="137"/>
      <c r="BO54" s="135" t="str">
        <f>IF('入力シート(児童施設用）'!D163="","",'入力シート(児童施設用）'!D163)</f>
        <v/>
      </c>
      <c r="BP54" s="135"/>
      <c r="BQ54" s="135"/>
      <c r="BR54" s="135"/>
      <c r="BS54" s="135"/>
      <c r="BT54" s="135"/>
      <c r="BU54" s="137" t="s">
        <v>335</v>
      </c>
      <c r="BV54" s="137"/>
      <c r="BW54" s="137"/>
      <c r="BX54" s="151"/>
      <c r="BY54" s="180" t="str">
        <f>IF('入力シート(児童施設用）'!D164="","",'入力シート(児童施設用）'!D164)</f>
        <v/>
      </c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35" t="s">
        <v>35</v>
      </c>
      <c r="CL54" s="135"/>
      <c r="CM54" s="136"/>
    </row>
    <row r="55" spans="1:91" s="72" customFormat="1" ht="15" customHeight="1" x14ac:dyDescent="0.15">
      <c r="A55" s="7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75"/>
      <c r="R55" s="160" t="s">
        <v>86</v>
      </c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2"/>
    </row>
    <row r="56" spans="1:91" s="72" customFormat="1" ht="15" customHeight="1" x14ac:dyDescent="0.15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8"/>
      <c r="R56" s="163" t="s">
        <v>87</v>
      </c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5"/>
    </row>
    <row r="57" spans="1:91" s="72" customFormat="1" ht="4.5" customHeight="1" x14ac:dyDescent="0.15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79"/>
    </row>
    <row r="58" spans="1:91" s="63" customFormat="1" ht="16.5" customHeight="1" x14ac:dyDescent="0.15">
      <c r="A58" s="167" t="s">
        <v>14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</row>
    <row r="59" spans="1:91" s="63" customFormat="1" ht="18.75" customHeight="1" x14ac:dyDescent="0.15">
      <c r="A59" s="168" t="s">
        <v>336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70"/>
      <c r="R59" s="169" t="s">
        <v>413</v>
      </c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207" t="str">
        <f>IF('入力シート(児童施設用）'!$D166="年","年",IF('入力シート(児童施設用）'!$D166="月","月",("年・月")))</f>
        <v>年・月</v>
      </c>
      <c r="AD59" s="207"/>
      <c r="AE59" s="207"/>
      <c r="AF59" s="207"/>
      <c r="AG59" s="207"/>
      <c r="AH59" s="207"/>
      <c r="AI59" s="207"/>
      <c r="AJ59" s="207"/>
      <c r="AK59" s="207"/>
      <c r="AL59" s="166" t="s">
        <v>414</v>
      </c>
      <c r="AM59" s="166"/>
      <c r="AN59" s="207" t="str">
        <f>IF('入力シート(児童施設用）'!$D167="","",'入力シート(児童施設用）'!D167)</f>
        <v/>
      </c>
      <c r="AO59" s="207"/>
      <c r="AP59" s="207"/>
      <c r="AQ59" s="207"/>
      <c r="AR59" s="207"/>
      <c r="AS59" s="207"/>
      <c r="AT59" s="207"/>
      <c r="AU59" s="372" t="s">
        <v>278</v>
      </c>
      <c r="AV59" s="372"/>
      <c r="AW59" s="372"/>
      <c r="AX59" s="372"/>
      <c r="AY59" s="372"/>
      <c r="AZ59" s="372"/>
      <c r="BA59" s="372"/>
      <c r="BB59" s="372"/>
      <c r="BC59" s="372"/>
      <c r="BD59" s="372"/>
      <c r="BE59" s="372"/>
      <c r="BF59" s="372"/>
      <c r="BG59" s="372"/>
      <c r="BH59" s="372"/>
      <c r="BI59" s="372"/>
      <c r="BJ59" s="372"/>
      <c r="BK59" s="372"/>
      <c r="BL59" s="372"/>
      <c r="BM59" s="372"/>
      <c r="BN59" s="372"/>
      <c r="BO59" s="372"/>
      <c r="BP59" s="372"/>
      <c r="BQ59" s="372"/>
      <c r="BR59" s="372"/>
      <c r="BS59" s="372"/>
      <c r="BT59" s="372"/>
      <c r="BU59" s="372"/>
      <c r="BV59" s="372"/>
      <c r="BW59" s="372"/>
      <c r="BX59" s="372"/>
      <c r="BY59" s="372"/>
      <c r="BZ59" s="372"/>
      <c r="CA59" s="372"/>
      <c r="CB59" s="372"/>
      <c r="CC59" s="372"/>
      <c r="CD59" s="372"/>
      <c r="CE59" s="372"/>
      <c r="CF59" s="372"/>
      <c r="CG59" s="372"/>
      <c r="CH59" s="372"/>
      <c r="CI59" s="372"/>
      <c r="CJ59" s="372"/>
      <c r="CK59" s="372"/>
      <c r="CL59" s="372"/>
      <c r="CM59" s="373"/>
    </row>
    <row r="60" spans="1:91" s="63" customFormat="1" ht="18.75" customHeight="1" x14ac:dyDescent="0.15">
      <c r="A60" s="168" t="str">
        <f>IF('入力シート(児童施設用）'!$D165="有"," ①有 　2 無",IF('入力シート(児童施設用）'!$D165="無"," 1 有 　②無"," 1 有　　2 無"))</f>
        <v xml:space="preserve"> 1 有　　2 無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70"/>
      <c r="R60" s="155" t="s">
        <v>415</v>
      </c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6">
        <f>IF('入力シート(児童施設用）'!$D168="有","①",1)</f>
        <v>1</v>
      </c>
      <c r="AD60" s="156"/>
      <c r="AE60" s="155" t="s">
        <v>50</v>
      </c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6">
        <f>IF('入力シート(児童施設用）'!$D169="有","②",2)</f>
        <v>2</v>
      </c>
      <c r="AQ60" s="156"/>
      <c r="AR60" s="155" t="s">
        <v>51</v>
      </c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6">
        <f>IF('入力シート(児童施設用）'!$D170="",3,"③")</f>
        <v>3</v>
      </c>
      <c r="BF60" s="156"/>
      <c r="BG60" s="155" t="s">
        <v>38</v>
      </c>
      <c r="BH60" s="155"/>
      <c r="BI60" s="155"/>
      <c r="BJ60" s="155"/>
      <c r="BK60" s="155"/>
      <c r="BL60" s="155"/>
      <c r="BM60" s="155"/>
      <c r="BN60" s="155" t="str">
        <f>IF('入力シート(児童施設用）'!$D170="","",'入力シート(児童施設用）'!D170)</f>
        <v/>
      </c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 t="s">
        <v>416</v>
      </c>
      <c r="CF60" s="155"/>
      <c r="CG60" s="155"/>
      <c r="CH60" s="155"/>
      <c r="CI60" s="155"/>
      <c r="CJ60" s="155"/>
      <c r="CK60" s="155"/>
      <c r="CL60" s="155"/>
      <c r="CM60" s="171"/>
    </row>
    <row r="61" spans="1:91" s="72" customFormat="1" ht="21.75" customHeight="1" x14ac:dyDescent="0.15">
      <c r="A61" s="172" t="s">
        <v>337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4"/>
      <c r="R61" s="179" t="s">
        <v>338</v>
      </c>
      <c r="S61" s="166"/>
      <c r="T61" s="166"/>
      <c r="U61" s="166"/>
      <c r="V61" s="166"/>
      <c r="W61" s="166"/>
      <c r="X61" s="166"/>
      <c r="Y61" s="166"/>
      <c r="Z61" s="166"/>
      <c r="AA61" s="166" t="str">
        <f>IF('入力シート(児童施設用）'!$D171="","",'入力シート(児童施設用）'!D171)</f>
        <v/>
      </c>
      <c r="AB61" s="166"/>
      <c r="AC61" s="166"/>
      <c r="AD61" s="166"/>
      <c r="AE61" s="166"/>
      <c r="AF61" s="166"/>
      <c r="AG61" s="166"/>
      <c r="AH61" s="166" t="s">
        <v>339</v>
      </c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 t="str">
        <f>IF('入力シート(児童施設用）'!$D172="","",'入力シート(児童施設用）'!D172)</f>
        <v/>
      </c>
      <c r="BA61" s="166"/>
      <c r="BB61" s="166"/>
      <c r="BC61" s="166"/>
      <c r="BD61" s="166"/>
      <c r="BE61" s="166" t="s">
        <v>340</v>
      </c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 t="str">
        <f>IF('入力シート(児童施設用）'!$D173="","",'入力シート(児童施設用）'!D173)</f>
        <v/>
      </c>
      <c r="BV61" s="166"/>
      <c r="BW61" s="166"/>
      <c r="BX61" s="166"/>
      <c r="BY61" s="166"/>
      <c r="BZ61" s="166"/>
      <c r="CA61" s="166"/>
      <c r="CB61" s="153" t="s">
        <v>341</v>
      </c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4"/>
    </row>
    <row r="62" spans="1:91" s="72" customFormat="1" ht="21.75" customHeight="1" x14ac:dyDescent="0.15">
      <c r="A62" s="175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  <c r="R62" s="212" t="s">
        <v>342</v>
      </c>
      <c r="S62" s="156"/>
      <c r="T62" s="156"/>
      <c r="U62" s="156"/>
      <c r="V62" s="156"/>
      <c r="W62" s="156"/>
      <c r="X62" s="156"/>
      <c r="Y62" s="156"/>
      <c r="Z62" s="156"/>
      <c r="AA62" s="323" t="str">
        <f>IF('入力シート(児童施設用）'!$D174="","",'入力シート(児童施設用）'!D174)</f>
        <v/>
      </c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155" t="s">
        <v>343</v>
      </c>
      <c r="AS62" s="155"/>
      <c r="AT62" s="155"/>
      <c r="AU62" s="155"/>
      <c r="AV62" s="156" t="str">
        <f>IF('入力シート(児童施設用）'!$D175="","",'入力シート(児童施設用）'!D175)</f>
        <v/>
      </c>
      <c r="AW62" s="156"/>
      <c r="AX62" s="156"/>
      <c r="AY62" s="156"/>
      <c r="AZ62" s="156"/>
      <c r="BA62" s="156"/>
      <c r="BB62" s="156"/>
      <c r="BC62" s="155" t="s">
        <v>341</v>
      </c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71"/>
    </row>
    <row r="63" spans="1:91" s="72" customFormat="1" ht="21.75" customHeight="1" x14ac:dyDescent="0.15">
      <c r="A63" s="178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  <c r="R63" s="193" t="s">
        <v>432</v>
      </c>
      <c r="S63" s="302"/>
      <c r="T63" s="302"/>
      <c r="U63" s="302"/>
      <c r="V63" s="302"/>
      <c r="W63" s="302"/>
      <c r="X63" s="302"/>
      <c r="Y63" s="302"/>
      <c r="Z63" s="302"/>
      <c r="AA63" s="322"/>
      <c r="AB63" s="134" t="str">
        <f>IF('入力シート(児童施設用）'!$D176="有","①有　2 無",IF('入力シート(児童施設用）'!$D176="無","1 有　②無","1 有　2 無"))</f>
        <v>1 有　2 無</v>
      </c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93" t="s">
        <v>434</v>
      </c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80"/>
      <c r="BD63" s="81"/>
      <c r="BE63" s="157">
        <f>IF('入力シート(児童施設用）'!$D178="有","①",1)</f>
        <v>1</v>
      </c>
      <c r="BF63" s="157"/>
      <c r="BG63" s="158" t="s">
        <v>429</v>
      </c>
      <c r="BH63" s="158"/>
      <c r="BI63" s="158"/>
      <c r="BJ63" s="159">
        <f>IF('入力シート(児童施設用）'!$D179="有","①",1)</f>
        <v>1</v>
      </c>
      <c r="BK63" s="159"/>
      <c r="BL63" s="158" t="s">
        <v>436</v>
      </c>
      <c r="BM63" s="158"/>
      <c r="BN63" s="158"/>
      <c r="BO63" s="158"/>
      <c r="BP63" s="158"/>
      <c r="BQ63" s="158"/>
      <c r="BR63" s="158"/>
      <c r="BS63" s="159">
        <f>IF('入力シート(児童施設用）'!$D180="有","②",2)</f>
        <v>2</v>
      </c>
      <c r="BT63" s="159"/>
      <c r="BU63" s="158" t="s">
        <v>437</v>
      </c>
      <c r="BV63" s="158"/>
      <c r="BW63" s="158"/>
      <c r="BX63" s="158"/>
      <c r="BY63" s="159">
        <f>IF('入力シート(児童施設用）'!$D181="有","③",3)</f>
        <v>3</v>
      </c>
      <c r="BZ63" s="159"/>
      <c r="CA63" s="401" t="s">
        <v>8</v>
      </c>
      <c r="CB63" s="401"/>
      <c r="CC63" s="401"/>
      <c r="CD63" s="401"/>
      <c r="CE63" s="401"/>
      <c r="CF63" s="401"/>
      <c r="CG63" s="401" t="s">
        <v>430</v>
      </c>
      <c r="CH63" s="401"/>
      <c r="CI63" s="158">
        <f>IF('入力シート(児童施設用）'!$D178="無","②",2)</f>
        <v>2</v>
      </c>
      <c r="CJ63" s="158"/>
      <c r="CK63" s="158" t="s">
        <v>431</v>
      </c>
      <c r="CL63" s="158"/>
      <c r="CM63" s="82"/>
    </row>
    <row r="64" spans="1:91" s="63" customFormat="1" ht="21.75" customHeight="1" x14ac:dyDescent="0.15">
      <c r="A64" s="178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7"/>
      <c r="R64" s="217" t="s">
        <v>433</v>
      </c>
      <c r="S64" s="218"/>
      <c r="T64" s="218"/>
      <c r="U64" s="218"/>
      <c r="V64" s="218"/>
      <c r="W64" s="218"/>
      <c r="X64" s="218"/>
      <c r="Y64" s="218"/>
      <c r="Z64" s="218"/>
      <c r="AA64" s="218"/>
      <c r="AB64" s="134" t="str">
        <f>IF('入力シート(児童施設用）'!$D177="有","①有　2 無",IF('入力シート(児童施設用）'!$D177="無","1 有　②無","1 有　2 無"))</f>
        <v>1 有　2 無</v>
      </c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48" t="s">
        <v>435</v>
      </c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3"/>
      <c r="BE64" s="258" t="str">
        <f>IF('入力シート(児童施設用）'!$D182="有","①有 　2 無",IF('入力シート(児童施設用）'!$D182="無","1 有 　②無","1 有　　2 無"))</f>
        <v>1 有　　2 無</v>
      </c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51"/>
    </row>
    <row r="65" spans="1:91" s="63" customFormat="1" ht="21.75" customHeight="1" x14ac:dyDescent="0.15">
      <c r="A65" s="318" t="s">
        <v>442</v>
      </c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20"/>
      <c r="R65" s="140" t="s">
        <v>66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6">
        <f>IF('入力シート(児童施設用）'!$D183="有","①",1)</f>
        <v>1</v>
      </c>
      <c r="AC65" s="138"/>
      <c r="AD65" s="138" t="s">
        <v>67</v>
      </c>
      <c r="AE65" s="138"/>
      <c r="AF65" s="138"/>
      <c r="AG65" s="138"/>
      <c r="AH65" s="138" t="str">
        <f>IF('入力シート(児童施設用）'!$D184="","",'入力シート(児童施設用）'!D184)</f>
        <v/>
      </c>
      <c r="AI65" s="138"/>
      <c r="AJ65" s="138"/>
      <c r="AK65" s="138"/>
      <c r="AL65" s="147" t="s">
        <v>68</v>
      </c>
      <c r="AM65" s="147"/>
      <c r="AN65" s="147"/>
      <c r="AO65" s="147"/>
      <c r="AP65" s="147"/>
      <c r="AQ65" s="147"/>
      <c r="AR65" s="147">
        <f>IF('入力シート(児童施設用）'!$D183="無","②",2)</f>
        <v>2</v>
      </c>
      <c r="AS65" s="147"/>
      <c r="AT65" s="138" t="s">
        <v>69</v>
      </c>
      <c r="AU65" s="138"/>
      <c r="AV65" s="139"/>
      <c r="AW65" s="140" t="s">
        <v>441</v>
      </c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2"/>
      <c r="BS65" s="146">
        <f>IF('入力シート(児童施設用）'!$D185="有","①",1)</f>
        <v>1</v>
      </c>
      <c r="BT65" s="138"/>
      <c r="BU65" s="138" t="s">
        <v>67</v>
      </c>
      <c r="BV65" s="138"/>
      <c r="BW65" s="138"/>
      <c r="BX65" s="138"/>
      <c r="BY65" s="138" t="str">
        <f>IF('入力シート(児童施設用）'!$D186="","",'入力シート(児童施設用）'!D186)</f>
        <v/>
      </c>
      <c r="BZ65" s="138"/>
      <c r="CA65" s="138"/>
      <c r="CB65" s="138"/>
      <c r="CC65" s="147" t="s">
        <v>68</v>
      </c>
      <c r="CD65" s="147"/>
      <c r="CE65" s="147"/>
      <c r="CF65" s="147"/>
      <c r="CG65" s="147"/>
      <c r="CH65" s="147"/>
      <c r="CI65" s="147">
        <f>IF('入力シート(児童施設用）'!$D185="無","②",2)</f>
        <v>2</v>
      </c>
      <c r="CJ65" s="147"/>
      <c r="CK65" s="138" t="s">
        <v>69</v>
      </c>
      <c r="CL65" s="138"/>
      <c r="CM65" s="139"/>
    </row>
    <row r="66" spans="1:91" s="63" customFormat="1" ht="21.75" customHeight="1" x14ac:dyDescent="0.15">
      <c r="A66" s="148" t="s">
        <v>344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50"/>
      <c r="U66" s="134" t="s">
        <v>70</v>
      </c>
      <c r="V66" s="135"/>
      <c r="W66" s="135"/>
      <c r="X66" s="135"/>
      <c r="Y66" s="135"/>
      <c r="Z66" s="135"/>
      <c r="AA66" s="135"/>
      <c r="AB66" s="135">
        <f>IF('入力シート(児童施設用）'!$D187="有","①",1)</f>
        <v>1</v>
      </c>
      <c r="AC66" s="135"/>
      <c r="AD66" s="321" t="s">
        <v>57</v>
      </c>
      <c r="AE66" s="321"/>
      <c r="AF66" s="321"/>
      <c r="AG66" s="321"/>
      <c r="AH66" s="135">
        <f>IF('入力シート(児童施設用）'!$D188="有","②",2)</f>
        <v>2</v>
      </c>
      <c r="AI66" s="135"/>
      <c r="AJ66" s="321" t="s">
        <v>444</v>
      </c>
      <c r="AK66" s="321"/>
      <c r="AL66" s="321"/>
      <c r="AM66" s="321"/>
      <c r="AN66" s="135">
        <f>IF('入力シート(児童施設用）'!$D189="有","③",3)</f>
        <v>3</v>
      </c>
      <c r="AO66" s="135"/>
      <c r="AP66" s="137" t="s">
        <v>59</v>
      </c>
      <c r="AQ66" s="137"/>
      <c r="AR66" s="137"/>
      <c r="AS66" s="137"/>
      <c r="AT66" s="135">
        <f>IF('入力シート(児童施設用）'!$D190="有","④",4)</f>
        <v>4</v>
      </c>
      <c r="AU66" s="135"/>
      <c r="AV66" s="321" t="s">
        <v>446</v>
      </c>
      <c r="AW66" s="321"/>
      <c r="AX66" s="321"/>
      <c r="AY66" s="321"/>
      <c r="AZ66" s="321"/>
      <c r="BA66" s="321"/>
      <c r="BB66" s="135" t="s">
        <v>445</v>
      </c>
      <c r="BC66" s="135"/>
      <c r="BD66" s="135"/>
      <c r="BE66" s="135"/>
      <c r="BF66" s="135"/>
      <c r="BG66" s="135"/>
      <c r="BH66" s="136"/>
      <c r="BI66" s="217" t="s">
        <v>282</v>
      </c>
      <c r="BJ66" s="218"/>
      <c r="BK66" s="218"/>
      <c r="BL66" s="218"/>
      <c r="BM66" s="218"/>
      <c r="BN66" s="218"/>
      <c r="BO66" s="218"/>
      <c r="BP66" s="218"/>
      <c r="BQ66" s="218"/>
      <c r="BR66" s="218"/>
      <c r="BS66" s="218"/>
      <c r="BT66" s="218"/>
      <c r="BU66" s="218"/>
      <c r="BV66" s="218"/>
      <c r="BW66" s="218"/>
      <c r="BX66" s="218"/>
      <c r="BY66" s="218"/>
      <c r="BZ66" s="218"/>
      <c r="CA66" s="218"/>
      <c r="CB66" s="218"/>
      <c r="CC66" s="218"/>
      <c r="CD66" s="218"/>
      <c r="CE66" s="143" t="str">
        <f>IF('入力シート(児童施設用）'!$D191="","　年　　月",'入力シート(児童施設用）'!$D191)</f>
        <v>　年　　月</v>
      </c>
      <c r="CF66" s="144"/>
      <c r="CG66" s="144"/>
      <c r="CH66" s="144"/>
      <c r="CI66" s="144"/>
      <c r="CJ66" s="144"/>
      <c r="CK66" s="144"/>
      <c r="CL66" s="144"/>
      <c r="CM66" s="145"/>
    </row>
    <row r="67" spans="1:91" s="63" customFormat="1" ht="16.5" customHeight="1" x14ac:dyDescent="0.15">
      <c r="A67" s="286" t="s">
        <v>33</v>
      </c>
      <c r="B67" s="287"/>
      <c r="C67" s="287"/>
      <c r="D67" s="287"/>
      <c r="E67" s="193" t="s">
        <v>15</v>
      </c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5"/>
      <c r="U67" s="193" t="s">
        <v>345</v>
      </c>
      <c r="V67" s="194"/>
      <c r="W67" s="194"/>
      <c r="X67" s="194"/>
      <c r="Y67" s="194"/>
      <c r="Z67" s="194"/>
      <c r="AA67" s="194"/>
      <c r="AB67" s="194"/>
      <c r="AC67" s="194"/>
      <c r="AD67" s="195"/>
      <c r="AE67" s="312" t="s">
        <v>34</v>
      </c>
      <c r="AF67" s="288"/>
      <c r="AG67" s="288"/>
      <c r="AH67" s="288"/>
      <c r="AI67" s="314" t="s">
        <v>501</v>
      </c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193" t="s">
        <v>346</v>
      </c>
      <c r="BE67" s="194"/>
      <c r="BF67" s="194"/>
      <c r="BG67" s="194"/>
      <c r="BH67" s="194"/>
      <c r="BI67" s="194"/>
      <c r="BJ67" s="194"/>
      <c r="BK67" s="194"/>
      <c r="BL67" s="194"/>
      <c r="BM67" s="194"/>
      <c r="BN67" s="135" t="str">
        <f>IF('入力シート(児童施設用）'!$D192="","",'入力シート(児童施設用）'!D192)</f>
        <v/>
      </c>
      <c r="BO67" s="135"/>
      <c r="BP67" s="135"/>
      <c r="BQ67" s="135"/>
      <c r="BR67" s="135"/>
      <c r="BS67" s="302" t="s">
        <v>347</v>
      </c>
      <c r="BT67" s="194"/>
      <c r="BU67" s="195"/>
      <c r="BV67" s="193" t="s">
        <v>346</v>
      </c>
      <c r="BW67" s="194"/>
      <c r="BX67" s="194"/>
      <c r="BY67" s="194"/>
      <c r="BZ67" s="194"/>
      <c r="CA67" s="194"/>
      <c r="CB67" s="194"/>
      <c r="CC67" s="194"/>
      <c r="CD67" s="194"/>
      <c r="CE67" s="194"/>
      <c r="CF67" s="135" t="str">
        <f>IF('入力シート(児童施設用）'!$D193="","",'入力シート(児童施設用）'!D193)</f>
        <v/>
      </c>
      <c r="CG67" s="135"/>
      <c r="CH67" s="135"/>
      <c r="CI67" s="135"/>
      <c r="CJ67" s="135"/>
      <c r="CK67" s="302" t="s">
        <v>347</v>
      </c>
      <c r="CL67" s="194"/>
      <c r="CM67" s="195"/>
    </row>
    <row r="68" spans="1:91" s="63" customFormat="1" ht="16.5" customHeight="1" x14ac:dyDescent="0.15">
      <c r="A68" s="288"/>
      <c r="B68" s="288"/>
      <c r="C68" s="288"/>
      <c r="D68" s="288"/>
      <c r="E68" s="303" t="s">
        <v>348</v>
      </c>
      <c r="F68" s="304"/>
      <c r="G68" s="305"/>
      <c r="H68" s="134" t="s">
        <v>16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6"/>
      <c r="U68" s="269" t="str">
        <f>IF('入力シート(児童施設用）'!$D194="","",'入力シート(児童施設用）'!D194)</f>
        <v/>
      </c>
      <c r="V68" s="269"/>
      <c r="W68" s="269"/>
      <c r="X68" s="269"/>
      <c r="Y68" s="269"/>
      <c r="Z68" s="269" t="str">
        <f>IF('入力シート(児童施設用）'!$D212="","",'入力シート(児童施設用）'!D212)</f>
        <v/>
      </c>
      <c r="AA68" s="269"/>
      <c r="AB68" s="269"/>
      <c r="AC68" s="269"/>
      <c r="AD68" s="269"/>
      <c r="AE68" s="288"/>
      <c r="AF68" s="288"/>
      <c r="AG68" s="288"/>
      <c r="AH68" s="288"/>
      <c r="AI68" s="316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217" t="s">
        <v>349</v>
      </c>
      <c r="BE68" s="218"/>
      <c r="BF68" s="218"/>
      <c r="BG68" s="218"/>
      <c r="BH68" s="218"/>
      <c r="BI68" s="218"/>
      <c r="BJ68" s="218"/>
      <c r="BK68" s="218"/>
      <c r="BL68" s="218"/>
      <c r="BM68" s="217" t="s">
        <v>283</v>
      </c>
      <c r="BN68" s="218"/>
      <c r="BO68" s="218"/>
      <c r="BP68" s="218"/>
      <c r="BQ68" s="218"/>
      <c r="BR68" s="218"/>
      <c r="BS68" s="218"/>
      <c r="BT68" s="218"/>
      <c r="BU68" s="218"/>
      <c r="BV68" s="217" t="s">
        <v>349</v>
      </c>
      <c r="BW68" s="218"/>
      <c r="BX68" s="218"/>
      <c r="BY68" s="218"/>
      <c r="BZ68" s="218"/>
      <c r="CA68" s="218"/>
      <c r="CB68" s="218"/>
      <c r="CC68" s="218"/>
      <c r="CD68" s="218"/>
      <c r="CE68" s="217" t="s">
        <v>283</v>
      </c>
      <c r="CF68" s="218"/>
      <c r="CG68" s="218"/>
      <c r="CH68" s="218"/>
      <c r="CI68" s="218"/>
      <c r="CJ68" s="218"/>
      <c r="CK68" s="218"/>
      <c r="CL68" s="218"/>
      <c r="CM68" s="218"/>
    </row>
    <row r="69" spans="1:91" s="63" customFormat="1" ht="16.5" customHeight="1" x14ac:dyDescent="0.15">
      <c r="A69" s="288"/>
      <c r="B69" s="288"/>
      <c r="C69" s="288"/>
      <c r="D69" s="288"/>
      <c r="E69" s="306"/>
      <c r="F69" s="307"/>
      <c r="G69" s="308"/>
      <c r="H69" s="134" t="s">
        <v>17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6"/>
      <c r="U69" s="269" t="str">
        <f>IF('入力シート(児童施設用）'!$D195="","",'入力シート(児童施設用）'!D195)</f>
        <v/>
      </c>
      <c r="V69" s="269"/>
      <c r="W69" s="269"/>
      <c r="X69" s="269"/>
      <c r="Y69" s="269"/>
      <c r="Z69" s="269" t="str">
        <f>IF('入力シート(児童施設用）'!$D213="","",'入力シート(児童施設用）'!D213)</f>
        <v/>
      </c>
      <c r="AA69" s="269"/>
      <c r="AB69" s="269"/>
      <c r="AC69" s="269"/>
      <c r="AD69" s="269"/>
      <c r="AE69" s="288"/>
      <c r="AF69" s="288"/>
      <c r="AG69" s="288"/>
      <c r="AH69" s="288"/>
      <c r="AI69" s="289" t="s">
        <v>350</v>
      </c>
      <c r="AJ69" s="289"/>
      <c r="AK69" s="289"/>
      <c r="AL69" s="289"/>
      <c r="AM69" s="289"/>
      <c r="AN69" s="289"/>
      <c r="AO69" s="289"/>
      <c r="AP69" s="289"/>
      <c r="AQ69" s="289"/>
      <c r="AR69" s="289"/>
      <c r="AS69" s="289"/>
      <c r="AT69" s="289"/>
      <c r="AU69" s="289"/>
      <c r="AV69" s="289"/>
      <c r="AW69" s="289"/>
      <c r="AX69" s="289"/>
      <c r="AY69" s="289"/>
      <c r="AZ69" s="289"/>
      <c r="BA69" s="289"/>
      <c r="BB69" s="289"/>
      <c r="BC69" s="289"/>
      <c r="BD69" s="134" t="str">
        <f>IF('入力シート(児童施設用）'!$D230="","",'入力シート(児童施設用）'!D230)</f>
        <v/>
      </c>
      <c r="BE69" s="135"/>
      <c r="BF69" s="135"/>
      <c r="BG69" s="135"/>
      <c r="BH69" s="135"/>
      <c r="BI69" s="135"/>
      <c r="BJ69" s="135"/>
      <c r="BK69" s="135"/>
      <c r="BL69" s="136"/>
      <c r="BM69" s="134" t="str">
        <f>IF('入力シート(児童施設用）'!$D247="","",'入力シート(児童施設用）'!D247)</f>
        <v/>
      </c>
      <c r="BN69" s="135"/>
      <c r="BO69" s="135"/>
      <c r="BP69" s="135"/>
      <c r="BQ69" s="135"/>
      <c r="BR69" s="135"/>
      <c r="BS69" s="135"/>
      <c r="BT69" s="135"/>
      <c r="BU69" s="136"/>
      <c r="BV69" s="134" t="str">
        <f>IF('入力シート(児童施設用）'!$D264="","",'入力シート(児童施設用）'!D264)</f>
        <v/>
      </c>
      <c r="BW69" s="135"/>
      <c r="BX69" s="135"/>
      <c r="BY69" s="135"/>
      <c r="BZ69" s="135"/>
      <c r="CA69" s="135"/>
      <c r="CB69" s="135"/>
      <c r="CC69" s="135"/>
      <c r="CD69" s="136"/>
      <c r="CE69" s="134" t="str">
        <f>IF('入力シート(児童施設用）'!$D281="","",'入力シート(児童施設用）'!D281)</f>
        <v/>
      </c>
      <c r="CF69" s="135"/>
      <c r="CG69" s="135"/>
      <c r="CH69" s="135"/>
      <c r="CI69" s="135"/>
      <c r="CJ69" s="135"/>
      <c r="CK69" s="135"/>
      <c r="CL69" s="135"/>
      <c r="CM69" s="136"/>
    </row>
    <row r="70" spans="1:91" s="63" customFormat="1" ht="16.5" customHeight="1" x14ac:dyDescent="0.15">
      <c r="A70" s="288"/>
      <c r="B70" s="288"/>
      <c r="C70" s="288"/>
      <c r="D70" s="288"/>
      <c r="E70" s="309"/>
      <c r="F70" s="310"/>
      <c r="G70" s="311"/>
      <c r="H70" s="134" t="s">
        <v>18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6"/>
      <c r="U70" s="269" t="str">
        <f>IF('入力シート(児童施設用）'!$D196="","",'入力シート(児童施設用）'!D196)</f>
        <v/>
      </c>
      <c r="V70" s="269"/>
      <c r="W70" s="269"/>
      <c r="X70" s="269"/>
      <c r="Y70" s="269"/>
      <c r="Z70" s="269" t="str">
        <f>IF('入力シート(児童施設用）'!$D214="","",'入力シート(児童施設用）'!D214)</f>
        <v/>
      </c>
      <c r="AA70" s="269"/>
      <c r="AB70" s="269"/>
      <c r="AC70" s="269"/>
      <c r="AD70" s="269"/>
      <c r="AE70" s="288"/>
      <c r="AF70" s="288"/>
      <c r="AG70" s="288"/>
      <c r="AH70" s="288"/>
      <c r="AI70" s="289" t="s">
        <v>351</v>
      </c>
      <c r="AJ70" s="289"/>
      <c r="AK70" s="289"/>
      <c r="AL70" s="289"/>
      <c r="AM70" s="289"/>
      <c r="AN70" s="289"/>
      <c r="AO70" s="289"/>
      <c r="AP70" s="289"/>
      <c r="AQ70" s="289"/>
      <c r="AR70" s="289"/>
      <c r="AS70" s="289"/>
      <c r="AT70" s="289"/>
      <c r="AU70" s="289"/>
      <c r="AV70" s="289"/>
      <c r="AW70" s="289"/>
      <c r="AX70" s="289"/>
      <c r="AY70" s="289"/>
      <c r="AZ70" s="289"/>
      <c r="BA70" s="289"/>
      <c r="BB70" s="289"/>
      <c r="BC70" s="289"/>
      <c r="BD70" s="259" t="str">
        <f>IF('入力シート(児童施設用）'!$D231="","",'入力シート(児童施設用）'!D231)</f>
        <v/>
      </c>
      <c r="BE70" s="260"/>
      <c r="BF70" s="260"/>
      <c r="BG70" s="260"/>
      <c r="BH70" s="260"/>
      <c r="BI70" s="260"/>
      <c r="BJ70" s="260"/>
      <c r="BK70" s="260"/>
      <c r="BL70" s="261"/>
      <c r="BM70" s="259" t="str">
        <f>IF('入力シート(児童施設用）'!$D248="","",'入力シート(児童施設用）'!D248)</f>
        <v/>
      </c>
      <c r="BN70" s="260"/>
      <c r="BO70" s="260"/>
      <c r="BP70" s="260"/>
      <c r="BQ70" s="260"/>
      <c r="BR70" s="260"/>
      <c r="BS70" s="260"/>
      <c r="BT70" s="260"/>
      <c r="BU70" s="261"/>
      <c r="BV70" s="259" t="str">
        <f>IF('入力シート(児童施設用）'!$D265="","",'入力シート(児童施設用）'!D265)</f>
        <v/>
      </c>
      <c r="BW70" s="260"/>
      <c r="BX70" s="260"/>
      <c r="BY70" s="260"/>
      <c r="BZ70" s="260"/>
      <c r="CA70" s="260"/>
      <c r="CB70" s="260"/>
      <c r="CC70" s="260"/>
      <c r="CD70" s="261"/>
      <c r="CE70" s="259" t="str">
        <f>IF('入力シート(児童施設用）'!$D282="","",'入力シート(児童施設用）'!D282)</f>
        <v/>
      </c>
      <c r="CF70" s="260"/>
      <c r="CG70" s="260"/>
      <c r="CH70" s="260"/>
      <c r="CI70" s="260"/>
      <c r="CJ70" s="260"/>
      <c r="CK70" s="260"/>
      <c r="CL70" s="260"/>
      <c r="CM70" s="261"/>
    </row>
    <row r="71" spans="1:91" s="63" customFormat="1" ht="16.5" customHeight="1" x14ac:dyDescent="0.15">
      <c r="A71" s="288"/>
      <c r="B71" s="288"/>
      <c r="C71" s="288"/>
      <c r="D71" s="288"/>
      <c r="E71" s="134" t="s">
        <v>352</v>
      </c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6"/>
      <c r="U71" s="152" t="str">
        <f>IF('入力シート(児童施設用）'!$D197="","",'入力シート(児童施設用）'!D197)</f>
        <v/>
      </c>
      <c r="V71" s="152"/>
      <c r="W71" s="152"/>
      <c r="X71" s="152"/>
      <c r="Y71" s="152"/>
      <c r="Z71" s="269" t="str">
        <f>IF('入力シート(児童施設用）'!$D215="","",'入力シート(児童施設用）'!D215)</f>
        <v/>
      </c>
      <c r="AA71" s="269"/>
      <c r="AB71" s="269"/>
      <c r="AC71" s="269"/>
      <c r="AD71" s="269"/>
      <c r="AE71" s="288"/>
      <c r="AF71" s="288"/>
      <c r="AG71" s="288"/>
      <c r="AH71" s="288"/>
      <c r="AI71" s="289" t="s">
        <v>353</v>
      </c>
      <c r="AJ71" s="289"/>
      <c r="AK71" s="289"/>
      <c r="AL71" s="289"/>
      <c r="AM71" s="289"/>
      <c r="AN71" s="289"/>
      <c r="AO71" s="289"/>
      <c r="AP71" s="289"/>
      <c r="AQ71" s="289"/>
      <c r="AR71" s="289"/>
      <c r="AS71" s="289"/>
      <c r="AT71" s="289"/>
      <c r="AU71" s="289"/>
      <c r="AV71" s="289"/>
      <c r="AW71" s="289"/>
      <c r="AX71" s="289"/>
      <c r="AY71" s="289"/>
      <c r="AZ71" s="289"/>
      <c r="BA71" s="289"/>
      <c r="BB71" s="289"/>
      <c r="BC71" s="289"/>
      <c r="BD71" s="259" t="str">
        <f>IF('入力シート(児童施設用）'!$D232="","",'入力シート(児童施設用）'!D232)</f>
        <v/>
      </c>
      <c r="BE71" s="260"/>
      <c r="BF71" s="260"/>
      <c r="BG71" s="260"/>
      <c r="BH71" s="260"/>
      <c r="BI71" s="260"/>
      <c r="BJ71" s="260"/>
      <c r="BK71" s="260"/>
      <c r="BL71" s="261"/>
      <c r="BM71" s="259" t="str">
        <f>IF('入力シート(児童施設用）'!$D249="","",'入力シート(児童施設用）'!D249)</f>
        <v/>
      </c>
      <c r="BN71" s="260"/>
      <c r="BO71" s="260"/>
      <c r="BP71" s="260"/>
      <c r="BQ71" s="260"/>
      <c r="BR71" s="260"/>
      <c r="BS71" s="260"/>
      <c r="BT71" s="260"/>
      <c r="BU71" s="261"/>
      <c r="BV71" s="259" t="str">
        <f>IF('入力シート(児童施設用）'!$D266="","",'入力シート(児童施設用）'!D266)</f>
        <v/>
      </c>
      <c r="BW71" s="260"/>
      <c r="BX71" s="260"/>
      <c r="BY71" s="260"/>
      <c r="BZ71" s="260"/>
      <c r="CA71" s="260"/>
      <c r="CB71" s="260"/>
      <c r="CC71" s="260"/>
      <c r="CD71" s="261"/>
      <c r="CE71" s="259" t="str">
        <f>IF('入力シート(児童施設用）'!$D283="","",'入力シート(児童施設用）'!D283)</f>
        <v/>
      </c>
      <c r="CF71" s="260"/>
      <c r="CG71" s="260"/>
      <c r="CH71" s="260"/>
      <c r="CI71" s="260"/>
      <c r="CJ71" s="260"/>
      <c r="CK71" s="260"/>
      <c r="CL71" s="260"/>
      <c r="CM71" s="261"/>
    </row>
    <row r="72" spans="1:91" s="63" customFormat="1" ht="16.5" customHeight="1" x14ac:dyDescent="0.15">
      <c r="A72" s="288"/>
      <c r="B72" s="288"/>
      <c r="C72" s="288"/>
      <c r="D72" s="288"/>
      <c r="E72" s="134" t="s">
        <v>354</v>
      </c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6"/>
      <c r="U72" s="152" t="str">
        <f>IF('入力シート(児童施設用）'!$D198="","",'入力シート(児童施設用）'!D198)</f>
        <v/>
      </c>
      <c r="V72" s="152"/>
      <c r="W72" s="152"/>
      <c r="X72" s="152"/>
      <c r="Y72" s="152"/>
      <c r="Z72" s="152" t="str">
        <f>IF('入力シート(児童施設用）'!$D216="","",'入力シート(児童施設用）'!D216)</f>
        <v/>
      </c>
      <c r="AA72" s="152"/>
      <c r="AB72" s="152"/>
      <c r="AC72" s="152"/>
      <c r="AD72" s="152"/>
      <c r="AE72" s="288"/>
      <c r="AF72" s="288"/>
      <c r="AG72" s="288"/>
      <c r="AH72" s="288"/>
      <c r="AI72" s="289" t="s">
        <v>355</v>
      </c>
      <c r="AJ72" s="289"/>
      <c r="AK72" s="289"/>
      <c r="AL72" s="289"/>
      <c r="AM72" s="289"/>
      <c r="AN72" s="289"/>
      <c r="AO72" s="289"/>
      <c r="AP72" s="289"/>
      <c r="AQ72" s="289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289"/>
      <c r="BC72" s="289"/>
      <c r="BD72" s="299" t="str">
        <f>IF('入力シート(児童施設用）'!$D233="","",'入力シート(児童施設用）'!D233)</f>
        <v/>
      </c>
      <c r="BE72" s="300"/>
      <c r="BF72" s="300"/>
      <c r="BG72" s="300"/>
      <c r="BH72" s="300"/>
      <c r="BI72" s="300"/>
      <c r="BJ72" s="300"/>
      <c r="BK72" s="300"/>
      <c r="BL72" s="301"/>
      <c r="BM72" s="299" t="str">
        <f>IF('入力シート(児童施設用）'!$D250="","",'入力シート(児童施設用）'!D250)</f>
        <v/>
      </c>
      <c r="BN72" s="300"/>
      <c r="BO72" s="300"/>
      <c r="BP72" s="300"/>
      <c r="BQ72" s="300"/>
      <c r="BR72" s="300"/>
      <c r="BS72" s="300"/>
      <c r="BT72" s="300"/>
      <c r="BU72" s="301"/>
      <c r="BV72" s="299" t="str">
        <f>IF('入力シート(児童施設用）'!$D267="","",'入力シート(児童施設用）'!D267)</f>
        <v/>
      </c>
      <c r="BW72" s="300"/>
      <c r="BX72" s="300"/>
      <c r="BY72" s="300"/>
      <c r="BZ72" s="300"/>
      <c r="CA72" s="300"/>
      <c r="CB72" s="300"/>
      <c r="CC72" s="300"/>
      <c r="CD72" s="301"/>
      <c r="CE72" s="299" t="str">
        <f>IF('入力シート(児童施設用）'!$D284="","",'入力シート(児童施設用）'!D284)</f>
        <v/>
      </c>
      <c r="CF72" s="300"/>
      <c r="CG72" s="300"/>
      <c r="CH72" s="300"/>
      <c r="CI72" s="300"/>
      <c r="CJ72" s="300"/>
      <c r="CK72" s="300"/>
      <c r="CL72" s="300"/>
      <c r="CM72" s="301"/>
    </row>
    <row r="73" spans="1:91" s="63" customFormat="1" ht="16.5" customHeight="1" x14ac:dyDescent="0.15">
      <c r="A73" s="288"/>
      <c r="B73" s="288"/>
      <c r="C73" s="288"/>
      <c r="D73" s="288"/>
      <c r="E73" s="134" t="s">
        <v>356</v>
      </c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6"/>
      <c r="U73" s="152" t="str">
        <f>IF('入力シート(児童施設用）'!$D199="","",'入力シート(児童施設用）'!D199)</f>
        <v/>
      </c>
      <c r="V73" s="152"/>
      <c r="W73" s="152"/>
      <c r="X73" s="152"/>
      <c r="Y73" s="152"/>
      <c r="Z73" s="152" t="str">
        <f>IF('入力シート(児童施設用）'!$D217="","",'入力シート(児童施設用）'!D217)</f>
        <v/>
      </c>
      <c r="AA73" s="152"/>
      <c r="AB73" s="152"/>
      <c r="AC73" s="152"/>
      <c r="AD73" s="152"/>
      <c r="AE73" s="288"/>
      <c r="AF73" s="288"/>
      <c r="AG73" s="288"/>
      <c r="AH73" s="288"/>
      <c r="AI73" s="289" t="s">
        <v>357</v>
      </c>
      <c r="AJ73" s="289"/>
      <c r="AK73" s="289"/>
      <c r="AL73" s="289"/>
      <c r="AM73" s="289"/>
      <c r="AN73" s="289"/>
      <c r="AO73" s="289"/>
      <c r="AP73" s="289"/>
      <c r="AQ73" s="289"/>
      <c r="AR73" s="289"/>
      <c r="AS73" s="289"/>
      <c r="AT73" s="289"/>
      <c r="AU73" s="289"/>
      <c r="AV73" s="289"/>
      <c r="AW73" s="289"/>
      <c r="AX73" s="289"/>
      <c r="AY73" s="289"/>
      <c r="AZ73" s="289"/>
      <c r="BA73" s="289"/>
      <c r="BB73" s="289"/>
      <c r="BC73" s="289"/>
      <c r="BD73" s="259" t="str">
        <f>IF('入力シート(児童施設用）'!$D234="","",'入力シート(児童施設用）'!D234)</f>
        <v/>
      </c>
      <c r="BE73" s="260"/>
      <c r="BF73" s="260"/>
      <c r="BG73" s="260"/>
      <c r="BH73" s="260"/>
      <c r="BI73" s="260"/>
      <c r="BJ73" s="260"/>
      <c r="BK73" s="260"/>
      <c r="BL73" s="261"/>
      <c r="BM73" s="259" t="str">
        <f>IF('入力シート(児童施設用）'!$D251="","",'入力シート(児童施設用）'!D251)</f>
        <v/>
      </c>
      <c r="BN73" s="260"/>
      <c r="BO73" s="260"/>
      <c r="BP73" s="260"/>
      <c r="BQ73" s="260"/>
      <c r="BR73" s="260"/>
      <c r="BS73" s="260"/>
      <c r="BT73" s="260"/>
      <c r="BU73" s="261"/>
      <c r="BV73" s="259" t="str">
        <f>IF('入力シート(児童施設用）'!$D268="","",'入力シート(児童施設用）'!D268)</f>
        <v/>
      </c>
      <c r="BW73" s="260"/>
      <c r="BX73" s="260"/>
      <c r="BY73" s="260"/>
      <c r="BZ73" s="260"/>
      <c r="CA73" s="260"/>
      <c r="CB73" s="260"/>
      <c r="CC73" s="260"/>
      <c r="CD73" s="261"/>
      <c r="CE73" s="259" t="str">
        <f>IF('入力シート(児童施設用）'!$D285="","",'入力シート(児童施設用）'!D285)</f>
        <v/>
      </c>
      <c r="CF73" s="260"/>
      <c r="CG73" s="260"/>
      <c r="CH73" s="260"/>
      <c r="CI73" s="260"/>
      <c r="CJ73" s="260"/>
      <c r="CK73" s="260"/>
      <c r="CL73" s="260"/>
      <c r="CM73" s="261"/>
    </row>
    <row r="74" spans="1:91" s="63" customFormat="1" ht="16.5" customHeight="1" x14ac:dyDescent="0.15">
      <c r="A74" s="288"/>
      <c r="B74" s="288"/>
      <c r="C74" s="288"/>
      <c r="D74" s="288"/>
      <c r="E74" s="290" t="s">
        <v>19</v>
      </c>
      <c r="F74" s="291"/>
      <c r="G74" s="292"/>
      <c r="H74" s="134" t="s">
        <v>20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6"/>
      <c r="U74" s="152" t="str">
        <f>IF('入力シート(児童施設用）'!$D200="","",'入力シート(児童施設用）'!D200)</f>
        <v/>
      </c>
      <c r="V74" s="152"/>
      <c r="W74" s="152"/>
      <c r="X74" s="152"/>
      <c r="Y74" s="152"/>
      <c r="Z74" s="152" t="str">
        <f>IF('入力シート(児童施設用）'!$D218="","",'入力シート(児童施設用）'!D218)</f>
        <v/>
      </c>
      <c r="AA74" s="152"/>
      <c r="AB74" s="152"/>
      <c r="AC74" s="152"/>
      <c r="AD74" s="152"/>
      <c r="AE74" s="288"/>
      <c r="AF74" s="288"/>
      <c r="AG74" s="288"/>
      <c r="AH74" s="288"/>
      <c r="AI74" s="289" t="s">
        <v>358</v>
      </c>
      <c r="AJ74" s="289"/>
      <c r="AK74" s="289"/>
      <c r="AL74" s="289"/>
      <c r="AM74" s="289"/>
      <c r="AN74" s="289"/>
      <c r="AO74" s="289"/>
      <c r="AP74" s="289"/>
      <c r="AQ74" s="289"/>
      <c r="AR74" s="289"/>
      <c r="AS74" s="289"/>
      <c r="AT74" s="289"/>
      <c r="AU74" s="289"/>
      <c r="AV74" s="289"/>
      <c r="AW74" s="289"/>
      <c r="AX74" s="289"/>
      <c r="AY74" s="289"/>
      <c r="AZ74" s="289"/>
      <c r="BA74" s="289"/>
      <c r="BB74" s="289"/>
      <c r="BC74" s="289"/>
      <c r="BD74" s="134" t="str">
        <f>IF('入力シート(児童施設用）'!$D235="","",'入力シート(児童施設用）'!D235)</f>
        <v/>
      </c>
      <c r="BE74" s="135"/>
      <c r="BF74" s="135"/>
      <c r="BG74" s="135"/>
      <c r="BH74" s="135"/>
      <c r="BI74" s="135"/>
      <c r="BJ74" s="135"/>
      <c r="BK74" s="135"/>
      <c r="BL74" s="136"/>
      <c r="BM74" s="134" t="str">
        <f>IF('入力シート(児童施設用）'!$D252="","",'入力シート(児童施設用）'!D252)</f>
        <v/>
      </c>
      <c r="BN74" s="135"/>
      <c r="BO74" s="135"/>
      <c r="BP74" s="135"/>
      <c r="BQ74" s="135"/>
      <c r="BR74" s="135"/>
      <c r="BS74" s="135"/>
      <c r="BT74" s="135"/>
      <c r="BU74" s="136"/>
      <c r="BV74" s="134" t="str">
        <f>IF('入力シート(児童施設用）'!$D269="","",'入力シート(児童施設用）'!D269)</f>
        <v/>
      </c>
      <c r="BW74" s="135"/>
      <c r="BX74" s="135"/>
      <c r="BY74" s="135"/>
      <c r="BZ74" s="135"/>
      <c r="CA74" s="135"/>
      <c r="CB74" s="135"/>
      <c r="CC74" s="135"/>
      <c r="CD74" s="136"/>
      <c r="CE74" s="134" t="str">
        <f>IF('入力シート(児童施設用）'!$D286="","",'入力シート(児童施設用）'!D286)</f>
        <v/>
      </c>
      <c r="CF74" s="135"/>
      <c r="CG74" s="135"/>
      <c r="CH74" s="135"/>
      <c r="CI74" s="135"/>
      <c r="CJ74" s="135"/>
      <c r="CK74" s="135"/>
      <c r="CL74" s="135"/>
      <c r="CM74" s="136"/>
    </row>
    <row r="75" spans="1:91" s="63" customFormat="1" ht="16.5" customHeight="1" x14ac:dyDescent="0.15">
      <c r="A75" s="288"/>
      <c r="B75" s="288"/>
      <c r="C75" s="288"/>
      <c r="D75" s="288"/>
      <c r="E75" s="293"/>
      <c r="F75" s="294"/>
      <c r="G75" s="295"/>
      <c r="H75" s="134" t="s">
        <v>21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6"/>
      <c r="U75" s="152" t="str">
        <f>IF('入力シート(児童施設用）'!$D201="","",'入力シート(児童施設用）'!D201)</f>
        <v/>
      </c>
      <c r="V75" s="152"/>
      <c r="W75" s="152"/>
      <c r="X75" s="152"/>
      <c r="Y75" s="152"/>
      <c r="Z75" s="152" t="str">
        <f>IF('入力シート(児童施設用）'!$D219="","",'入力シート(児童施設用）'!D219)</f>
        <v/>
      </c>
      <c r="AA75" s="152"/>
      <c r="AB75" s="152"/>
      <c r="AC75" s="152"/>
      <c r="AD75" s="152"/>
      <c r="AE75" s="288"/>
      <c r="AF75" s="288"/>
      <c r="AG75" s="288"/>
      <c r="AH75" s="288"/>
      <c r="AI75" s="289" t="s">
        <v>359</v>
      </c>
      <c r="AJ75" s="289"/>
      <c r="AK75" s="289"/>
      <c r="AL75" s="289"/>
      <c r="AM75" s="289"/>
      <c r="AN75" s="289"/>
      <c r="AO75" s="289"/>
      <c r="AP75" s="289"/>
      <c r="AQ75" s="289"/>
      <c r="AR75" s="289"/>
      <c r="AS75" s="289"/>
      <c r="AT75" s="289"/>
      <c r="AU75" s="289"/>
      <c r="AV75" s="289"/>
      <c r="AW75" s="289"/>
      <c r="AX75" s="289"/>
      <c r="AY75" s="289"/>
      <c r="AZ75" s="289"/>
      <c r="BA75" s="289"/>
      <c r="BB75" s="289"/>
      <c r="BC75" s="289"/>
      <c r="BD75" s="134" t="str">
        <f>IF('入力シート(児童施設用）'!$D236="","",'入力シート(児童施設用）'!D236)</f>
        <v/>
      </c>
      <c r="BE75" s="135"/>
      <c r="BF75" s="135"/>
      <c r="BG75" s="135"/>
      <c r="BH75" s="135"/>
      <c r="BI75" s="135"/>
      <c r="BJ75" s="135"/>
      <c r="BK75" s="135"/>
      <c r="BL75" s="136"/>
      <c r="BM75" s="134" t="str">
        <f>IF('入力シート(児童施設用）'!$D253="","",'入力シート(児童施設用）'!D253)</f>
        <v/>
      </c>
      <c r="BN75" s="135"/>
      <c r="BO75" s="135"/>
      <c r="BP75" s="135"/>
      <c r="BQ75" s="135"/>
      <c r="BR75" s="135"/>
      <c r="BS75" s="135"/>
      <c r="BT75" s="135"/>
      <c r="BU75" s="136"/>
      <c r="BV75" s="134" t="str">
        <f>IF('入力シート(児童施設用）'!$D270="","",'入力シート(児童施設用）'!D270)</f>
        <v/>
      </c>
      <c r="BW75" s="135"/>
      <c r="BX75" s="135"/>
      <c r="BY75" s="135"/>
      <c r="BZ75" s="135"/>
      <c r="CA75" s="135"/>
      <c r="CB75" s="135"/>
      <c r="CC75" s="135"/>
      <c r="CD75" s="136"/>
      <c r="CE75" s="134" t="str">
        <f>IF('入力シート(児童施設用）'!$D287="","",'入力シート(児童施設用）'!D287)</f>
        <v/>
      </c>
      <c r="CF75" s="135"/>
      <c r="CG75" s="135"/>
      <c r="CH75" s="135"/>
      <c r="CI75" s="135"/>
      <c r="CJ75" s="135"/>
      <c r="CK75" s="135"/>
      <c r="CL75" s="135"/>
      <c r="CM75" s="136"/>
    </row>
    <row r="76" spans="1:91" s="63" customFormat="1" ht="16.5" customHeight="1" x14ac:dyDescent="0.15">
      <c r="A76" s="288"/>
      <c r="B76" s="288"/>
      <c r="C76" s="288"/>
      <c r="D76" s="288"/>
      <c r="E76" s="296"/>
      <c r="F76" s="297"/>
      <c r="G76" s="298"/>
      <c r="H76" s="134" t="s">
        <v>22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6"/>
      <c r="U76" s="152" t="str">
        <f>IF('入力シート(児童施設用）'!$D202="","",'入力シート(児童施設用）'!D202)</f>
        <v/>
      </c>
      <c r="V76" s="152"/>
      <c r="W76" s="152"/>
      <c r="X76" s="152"/>
      <c r="Y76" s="152"/>
      <c r="Z76" s="152" t="str">
        <f>IF('入力シート(児童施設用）'!$D220="","",'入力シート(児童施設用）'!D220)</f>
        <v/>
      </c>
      <c r="AA76" s="152"/>
      <c r="AB76" s="152"/>
      <c r="AC76" s="152"/>
      <c r="AD76" s="152"/>
      <c r="AE76" s="288"/>
      <c r="AF76" s="288"/>
      <c r="AG76" s="288"/>
      <c r="AH76" s="288"/>
      <c r="AI76" s="289" t="s">
        <v>360</v>
      </c>
      <c r="AJ76" s="289"/>
      <c r="AK76" s="289"/>
      <c r="AL76" s="289"/>
      <c r="AM76" s="289"/>
      <c r="AN76" s="289"/>
      <c r="AO76" s="289"/>
      <c r="AP76" s="289"/>
      <c r="AQ76" s="289"/>
      <c r="AR76" s="289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134" t="str">
        <f>IF('入力シート(児童施設用）'!$D237="","",'入力シート(児童施設用）'!D237)</f>
        <v/>
      </c>
      <c r="BE76" s="135"/>
      <c r="BF76" s="135"/>
      <c r="BG76" s="135"/>
      <c r="BH76" s="135"/>
      <c r="BI76" s="135"/>
      <c r="BJ76" s="135"/>
      <c r="BK76" s="135"/>
      <c r="BL76" s="136"/>
      <c r="BM76" s="134" t="str">
        <f>IF('入力シート(児童施設用）'!$D254="","",'入力シート(児童施設用）'!D254)</f>
        <v/>
      </c>
      <c r="BN76" s="135"/>
      <c r="BO76" s="135"/>
      <c r="BP76" s="135"/>
      <c r="BQ76" s="135"/>
      <c r="BR76" s="135"/>
      <c r="BS76" s="135"/>
      <c r="BT76" s="135"/>
      <c r="BU76" s="136"/>
      <c r="BV76" s="134" t="str">
        <f>IF('入力シート(児童施設用）'!$D271="","",'入力シート(児童施設用）'!D271)</f>
        <v/>
      </c>
      <c r="BW76" s="135"/>
      <c r="BX76" s="135"/>
      <c r="BY76" s="135"/>
      <c r="BZ76" s="135"/>
      <c r="CA76" s="135"/>
      <c r="CB76" s="135"/>
      <c r="CC76" s="135"/>
      <c r="CD76" s="136"/>
      <c r="CE76" s="134" t="str">
        <f>IF('入力シート(児童施設用）'!$D288="","",'入力シート(児童施設用）'!D288)</f>
        <v/>
      </c>
      <c r="CF76" s="135"/>
      <c r="CG76" s="135"/>
      <c r="CH76" s="135"/>
      <c r="CI76" s="135"/>
      <c r="CJ76" s="135"/>
      <c r="CK76" s="135"/>
      <c r="CL76" s="135"/>
      <c r="CM76" s="136"/>
    </row>
    <row r="77" spans="1:91" s="63" customFormat="1" ht="16.5" customHeight="1" x14ac:dyDescent="0.15">
      <c r="A77" s="288"/>
      <c r="B77" s="288"/>
      <c r="C77" s="288"/>
      <c r="D77" s="288"/>
      <c r="E77" s="134" t="s">
        <v>23</v>
      </c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6"/>
      <c r="U77" s="152" t="str">
        <f>IF('入力シート(児童施設用）'!$D203="","",'入力シート(児童施設用）'!D203)</f>
        <v/>
      </c>
      <c r="V77" s="152"/>
      <c r="W77" s="152"/>
      <c r="X77" s="152"/>
      <c r="Y77" s="152"/>
      <c r="Z77" s="152" t="str">
        <f>IF('入力シート(児童施設用）'!$D221="","",'入力シート(児童施設用）'!D221)</f>
        <v/>
      </c>
      <c r="AA77" s="152"/>
      <c r="AB77" s="152"/>
      <c r="AC77" s="152"/>
      <c r="AD77" s="152"/>
      <c r="AE77" s="288"/>
      <c r="AF77" s="288"/>
      <c r="AG77" s="288"/>
      <c r="AH77" s="288"/>
      <c r="AI77" s="289" t="s">
        <v>361</v>
      </c>
      <c r="AJ77" s="289"/>
      <c r="AK77" s="289"/>
      <c r="AL77" s="289"/>
      <c r="AM77" s="289"/>
      <c r="AN77" s="289"/>
      <c r="AO77" s="289"/>
      <c r="AP77" s="289"/>
      <c r="AQ77" s="289"/>
      <c r="AR77" s="289"/>
      <c r="AS77" s="289"/>
      <c r="AT77" s="289"/>
      <c r="AU77" s="289"/>
      <c r="AV77" s="289"/>
      <c r="AW77" s="289"/>
      <c r="AX77" s="289"/>
      <c r="AY77" s="289"/>
      <c r="AZ77" s="289"/>
      <c r="BA77" s="289"/>
      <c r="BB77" s="289"/>
      <c r="BC77" s="289"/>
      <c r="BD77" s="134" t="str">
        <f>IF('入力シート(児童施設用）'!$D238="","",'入力シート(児童施設用）'!D238)</f>
        <v/>
      </c>
      <c r="BE77" s="135"/>
      <c r="BF77" s="135"/>
      <c r="BG77" s="135"/>
      <c r="BH77" s="135"/>
      <c r="BI77" s="135"/>
      <c r="BJ77" s="135"/>
      <c r="BK77" s="135"/>
      <c r="BL77" s="136"/>
      <c r="BM77" s="134" t="str">
        <f>IF('入力シート(児童施設用）'!$D255="","",'入力シート(児童施設用）'!D255)</f>
        <v/>
      </c>
      <c r="BN77" s="135"/>
      <c r="BO77" s="135"/>
      <c r="BP77" s="135"/>
      <c r="BQ77" s="135"/>
      <c r="BR77" s="135"/>
      <c r="BS77" s="135"/>
      <c r="BT77" s="135"/>
      <c r="BU77" s="136"/>
      <c r="BV77" s="134" t="str">
        <f>IF('入力シート(児童施設用）'!$D272="","",'入力シート(児童施設用）'!D272)</f>
        <v/>
      </c>
      <c r="BW77" s="135"/>
      <c r="BX77" s="135"/>
      <c r="BY77" s="135"/>
      <c r="BZ77" s="135"/>
      <c r="CA77" s="135"/>
      <c r="CB77" s="135"/>
      <c r="CC77" s="135"/>
      <c r="CD77" s="136"/>
      <c r="CE77" s="134" t="str">
        <f>IF('入力シート(児童施設用）'!$D289="","",'入力シート(児童施設用）'!D289)</f>
        <v/>
      </c>
      <c r="CF77" s="135"/>
      <c r="CG77" s="135"/>
      <c r="CH77" s="135"/>
      <c r="CI77" s="135"/>
      <c r="CJ77" s="135"/>
      <c r="CK77" s="135"/>
      <c r="CL77" s="135"/>
      <c r="CM77" s="136"/>
    </row>
    <row r="78" spans="1:91" s="63" customFormat="1" ht="16.5" customHeight="1" x14ac:dyDescent="0.15">
      <c r="A78" s="288"/>
      <c r="B78" s="288"/>
      <c r="C78" s="288"/>
      <c r="D78" s="288"/>
      <c r="E78" s="134" t="s">
        <v>24</v>
      </c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6"/>
      <c r="U78" s="152" t="str">
        <f>IF('入力シート(児童施設用）'!$D204="","",'入力シート(児童施設用）'!D204)</f>
        <v/>
      </c>
      <c r="V78" s="152"/>
      <c r="W78" s="152"/>
      <c r="X78" s="152"/>
      <c r="Y78" s="152"/>
      <c r="Z78" s="152" t="str">
        <f>IF('入力シート(児童施設用）'!$D222="","",'入力シート(児童施設用）'!D222)</f>
        <v/>
      </c>
      <c r="AA78" s="152"/>
      <c r="AB78" s="152"/>
      <c r="AC78" s="152"/>
      <c r="AD78" s="152"/>
      <c r="AE78" s="288"/>
      <c r="AF78" s="288"/>
      <c r="AG78" s="288"/>
      <c r="AH78" s="288"/>
      <c r="AI78" s="289" t="s">
        <v>362</v>
      </c>
      <c r="AJ78" s="289"/>
      <c r="AK78" s="289"/>
      <c r="AL78" s="289"/>
      <c r="AM78" s="289"/>
      <c r="AN78" s="289"/>
      <c r="AO78" s="289"/>
      <c r="AP78" s="289"/>
      <c r="AQ78" s="289"/>
      <c r="AR78" s="289"/>
      <c r="AS78" s="289"/>
      <c r="AT78" s="289"/>
      <c r="AU78" s="289"/>
      <c r="AV78" s="289"/>
      <c r="AW78" s="289"/>
      <c r="AX78" s="289"/>
      <c r="AY78" s="289"/>
      <c r="AZ78" s="289"/>
      <c r="BA78" s="289"/>
      <c r="BB78" s="289"/>
      <c r="BC78" s="289"/>
      <c r="BD78" s="259" t="str">
        <f>IF('入力シート(児童施設用）'!$D239="","",'入力シート(児童施設用）'!D239)</f>
        <v/>
      </c>
      <c r="BE78" s="260"/>
      <c r="BF78" s="260"/>
      <c r="BG78" s="260"/>
      <c r="BH78" s="260"/>
      <c r="BI78" s="260"/>
      <c r="BJ78" s="260"/>
      <c r="BK78" s="260"/>
      <c r="BL78" s="261"/>
      <c r="BM78" s="259" t="str">
        <f>IF('入力シート(児童施設用）'!$D256="","",'入力シート(児童施設用）'!D256)</f>
        <v/>
      </c>
      <c r="BN78" s="260"/>
      <c r="BO78" s="260"/>
      <c r="BP78" s="260"/>
      <c r="BQ78" s="260"/>
      <c r="BR78" s="260"/>
      <c r="BS78" s="260"/>
      <c r="BT78" s="260"/>
      <c r="BU78" s="261"/>
      <c r="BV78" s="259" t="str">
        <f>IF('入力シート(児童施設用）'!$D273="","",'入力シート(児童施設用）'!D273)</f>
        <v/>
      </c>
      <c r="BW78" s="260"/>
      <c r="BX78" s="260"/>
      <c r="BY78" s="260"/>
      <c r="BZ78" s="260"/>
      <c r="CA78" s="260"/>
      <c r="CB78" s="260"/>
      <c r="CC78" s="260"/>
      <c r="CD78" s="261"/>
      <c r="CE78" s="259" t="str">
        <f>IF('入力シート(児童施設用）'!$D290="","",'入力シート(児童施設用）'!D290)</f>
        <v/>
      </c>
      <c r="CF78" s="260"/>
      <c r="CG78" s="260"/>
      <c r="CH78" s="260"/>
      <c r="CI78" s="260"/>
      <c r="CJ78" s="260"/>
      <c r="CK78" s="260"/>
      <c r="CL78" s="260"/>
      <c r="CM78" s="261"/>
    </row>
    <row r="79" spans="1:91" s="63" customFormat="1" ht="16.5" customHeight="1" x14ac:dyDescent="0.15">
      <c r="A79" s="288"/>
      <c r="B79" s="288"/>
      <c r="C79" s="288"/>
      <c r="D79" s="288"/>
      <c r="E79" s="134" t="s">
        <v>25</v>
      </c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6"/>
      <c r="U79" s="152" t="str">
        <f>IF('入力シート(児童施設用）'!$D205="","",'入力シート(児童施設用）'!D205)</f>
        <v/>
      </c>
      <c r="V79" s="152"/>
      <c r="W79" s="152"/>
      <c r="X79" s="152"/>
      <c r="Y79" s="152"/>
      <c r="Z79" s="152" t="str">
        <f>IF('入力シート(児童施設用）'!$D223="","",'入力シート(児童施設用）'!D223)</f>
        <v/>
      </c>
      <c r="AA79" s="152"/>
      <c r="AB79" s="152"/>
      <c r="AC79" s="152"/>
      <c r="AD79" s="152"/>
      <c r="AE79" s="288"/>
      <c r="AF79" s="288"/>
      <c r="AG79" s="288"/>
      <c r="AH79" s="288"/>
      <c r="AI79" s="289" t="s">
        <v>363</v>
      </c>
      <c r="AJ79" s="289"/>
      <c r="AK79" s="289"/>
      <c r="AL79" s="289"/>
      <c r="AM79" s="289"/>
      <c r="AN79" s="289"/>
      <c r="AO79" s="289"/>
      <c r="AP79" s="289"/>
      <c r="AQ79" s="289"/>
      <c r="AR79" s="289"/>
      <c r="AS79" s="289"/>
      <c r="AT79" s="289"/>
      <c r="AU79" s="289"/>
      <c r="AV79" s="289"/>
      <c r="AW79" s="289"/>
      <c r="AX79" s="289"/>
      <c r="AY79" s="289"/>
      <c r="AZ79" s="289"/>
      <c r="BA79" s="289"/>
      <c r="BB79" s="289"/>
      <c r="BC79" s="289"/>
      <c r="BD79" s="259" t="str">
        <f>IF('入力シート(児童施設用）'!$D240="","",'入力シート(児童施設用）'!D240)</f>
        <v/>
      </c>
      <c r="BE79" s="260"/>
      <c r="BF79" s="260"/>
      <c r="BG79" s="260"/>
      <c r="BH79" s="260"/>
      <c r="BI79" s="260"/>
      <c r="BJ79" s="260"/>
      <c r="BK79" s="260"/>
      <c r="BL79" s="261"/>
      <c r="BM79" s="259" t="str">
        <f>IF('入力シート(児童施設用）'!$D257="","",'入力シート(児童施設用）'!D257)</f>
        <v/>
      </c>
      <c r="BN79" s="260"/>
      <c r="BO79" s="260"/>
      <c r="BP79" s="260"/>
      <c r="BQ79" s="260"/>
      <c r="BR79" s="260"/>
      <c r="BS79" s="260"/>
      <c r="BT79" s="260"/>
      <c r="BU79" s="261"/>
      <c r="BV79" s="259" t="str">
        <f>IF('入力シート(児童施設用）'!$D274="","",'入力シート(児童施設用）'!D274)</f>
        <v/>
      </c>
      <c r="BW79" s="260"/>
      <c r="BX79" s="260"/>
      <c r="BY79" s="260"/>
      <c r="BZ79" s="260"/>
      <c r="CA79" s="260"/>
      <c r="CB79" s="260"/>
      <c r="CC79" s="260"/>
      <c r="CD79" s="261"/>
      <c r="CE79" s="259" t="str">
        <f>IF('入力シート(児童施設用）'!$D291="","",'入力シート(児童施設用）'!D291)</f>
        <v/>
      </c>
      <c r="CF79" s="260"/>
      <c r="CG79" s="260"/>
      <c r="CH79" s="260"/>
      <c r="CI79" s="260"/>
      <c r="CJ79" s="260"/>
      <c r="CK79" s="260"/>
      <c r="CL79" s="260"/>
      <c r="CM79" s="261"/>
    </row>
    <row r="80" spans="1:91" s="63" customFormat="1" ht="16.5" customHeight="1" x14ac:dyDescent="0.15">
      <c r="A80" s="288"/>
      <c r="B80" s="288"/>
      <c r="C80" s="288"/>
      <c r="D80" s="288"/>
      <c r="E80" s="134" t="s">
        <v>26</v>
      </c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6"/>
      <c r="U80" s="152" t="str">
        <f>IF('入力シート(児童施設用）'!$D206="","",'入力シート(児童施設用）'!D206)</f>
        <v/>
      </c>
      <c r="V80" s="152"/>
      <c r="W80" s="152"/>
      <c r="X80" s="152"/>
      <c r="Y80" s="152"/>
      <c r="Z80" s="152" t="str">
        <f>IF('入力シート(児童施設用）'!$D224="","",'入力シート(児童施設用）'!D224)</f>
        <v/>
      </c>
      <c r="AA80" s="152"/>
      <c r="AB80" s="152"/>
      <c r="AC80" s="152"/>
      <c r="AD80" s="152"/>
      <c r="AE80" s="288"/>
      <c r="AF80" s="288"/>
      <c r="AG80" s="288"/>
      <c r="AH80" s="288"/>
      <c r="AI80" s="289" t="s">
        <v>284</v>
      </c>
      <c r="AJ80" s="289"/>
      <c r="AK80" s="289"/>
      <c r="AL80" s="289"/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89"/>
      <c r="AX80" s="289"/>
      <c r="AY80" s="289"/>
      <c r="AZ80" s="289"/>
      <c r="BA80" s="289"/>
      <c r="BB80" s="289"/>
      <c r="BC80" s="289"/>
      <c r="BD80" s="259" t="e">
        <f>IF('入力シート(児童施設用）'!$D241="","",'入力シート(児童施設用）'!D241)</f>
        <v>#DIV/0!</v>
      </c>
      <c r="BE80" s="260"/>
      <c r="BF80" s="260"/>
      <c r="BG80" s="260"/>
      <c r="BH80" s="260"/>
      <c r="BI80" s="260"/>
      <c r="BJ80" s="260"/>
      <c r="BK80" s="260"/>
      <c r="BL80" s="261"/>
      <c r="BM80" s="259" t="e">
        <f>IF('入力シート(児童施設用）'!$D258="","",'入力シート(児童施設用）'!D258)</f>
        <v>#DIV/0!</v>
      </c>
      <c r="BN80" s="260"/>
      <c r="BO80" s="260"/>
      <c r="BP80" s="260"/>
      <c r="BQ80" s="260"/>
      <c r="BR80" s="260"/>
      <c r="BS80" s="260"/>
      <c r="BT80" s="260"/>
      <c r="BU80" s="261"/>
      <c r="BV80" s="259" t="e">
        <f>IF('入力シート(児童施設用）'!$D275="","",'入力シート(児童施設用）'!D275)</f>
        <v>#DIV/0!</v>
      </c>
      <c r="BW80" s="260"/>
      <c r="BX80" s="260"/>
      <c r="BY80" s="260"/>
      <c r="BZ80" s="260"/>
      <c r="CA80" s="260"/>
      <c r="CB80" s="260"/>
      <c r="CC80" s="260"/>
      <c r="CD80" s="261"/>
      <c r="CE80" s="259" t="e">
        <f>IF('入力シート(児童施設用）'!$D292="","",'入力シート(児童施設用）'!D292)</f>
        <v>#DIV/0!</v>
      </c>
      <c r="CF80" s="260"/>
      <c r="CG80" s="260"/>
      <c r="CH80" s="260"/>
      <c r="CI80" s="260"/>
      <c r="CJ80" s="260"/>
      <c r="CK80" s="260"/>
      <c r="CL80" s="260"/>
      <c r="CM80" s="261"/>
    </row>
    <row r="81" spans="1:91" s="63" customFormat="1" ht="16.5" customHeight="1" x14ac:dyDescent="0.15">
      <c r="A81" s="288"/>
      <c r="B81" s="288"/>
      <c r="C81" s="288"/>
      <c r="D81" s="288"/>
      <c r="E81" s="134" t="s">
        <v>27</v>
      </c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6"/>
      <c r="U81" s="152" t="str">
        <f>IF('入力シート(児童施設用）'!$D207="","",'入力シート(児童施設用）'!D207)</f>
        <v/>
      </c>
      <c r="V81" s="152"/>
      <c r="W81" s="152"/>
      <c r="X81" s="152"/>
      <c r="Y81" s="152"/>
      <c r="Z81" s="152" t="str">
        <f>IF('入力シート(児童施設用）'!$D225="","",'入力シート(児童施設用）'!D225)</f>
        <v/>
      </c>
      <c r="AA81" s="152"/>
      <c r="AB81" s="152"/>
      <c r="AC81" s="152"/>
      <c r="AD81" s="152"/>
      <c r="AE81" s="288"/>
      <c r="AF81" s="288"/>
      <c r="AG81" s="288"/>
      <c r="AH81" s="288"/>
      <c r="AI81" s="289" t="s">
        <v>364</v>
      </c>
      <c r="AJ81" s="289"/>
      <c r="AK81" s="289"/>
      <c r="AL81" s="289"/>
      <c r="AM81" s="289"/>
      <c r="AN81" s="289"/>
      <c r="AO81" s="289"/>
      <c r="AP81" s="289"/>
      <c r="AQ81" s="289"/>
      <c r="AR81" s="289"/>
      <c r="AS81" s="289"/>
      <c r="AT81" s="289"/>
      <c r="AU81" s="289"/>
      <c r="AV81" s="289"/>
      <c r="AW81" s="289"/>
      <c r="AX81" s="289"/>
      <c r="AY81" s="289"/>
      <c r="AZ81" s="289"/>
      <c r="BA81" s="289"/>
      <c r="BB81" s="289"/>
      <c r="BC81" s="289"/>
      <c r="BD81" s="259" t="e">
        <f>IF('入力シート(児童施設用）'!$D242="","",'入力シート(児童施設用）'!D242)</f>
        <v>#DIV/0!</v>
      </c>
      <c r="BE81" s="260"/>
      <c r="BF81" s="260"/>
      <c r="BG81" s="260"/>
      <c r="BH81" s="260"/>
      <c r="BI81" s="260"/>
      <c r="BJ81" s="260"/>
      <c r="BK81" s="260"/>
      <c r="BL81" s="261"/>
      <c r="BM81" s="259" t="e">
        <f>IF('入力シート(児童施設用）'!$D259="","",'入力シート(児童施設用）'!D259)</f>
        <v>#DIV/0!</v>
      </c>
      <c r="BN81" s="260"/>
      <c r="BO81" s="260"/>
      <c r="BP81" s="260"/>
      <c r="BQ81" s="260"/>
      <c r="BR81" s="260"/>
      <c r="BS81" s="260"/>
      <c r="BT81" s="260"/>
      <c r="BU81" s="261"/>
      <c r="BV81" s="259" t="e">
        <f>IF('入力シート(児童施設用）'!$D276="","",'入力シート(児童施設用）'!D276)</f>
        <v>#DIV/0!</v>
      </c>
      <c r="BW81" s="260"/>
      <c r="BX81" s="260"/>
      <c r="BY81" s="260"/>
      <c r="BZ81" s="260"/>
      <c r="CA81" s="260"/>
      <c r="CB81" s="260"/>
      <c r="CC81" s="260"/>
      <c r="CD81" s="261"/>
      <c r="CE81" s="259" t="e">
        <f>IF('入力シート(児童施設用）'!$D293="","",'入力シート(児童施設用）'!D293)</f>
        <v>#DIV/0!</v>
      </c>
      <c r="CF81" s="260"/>
      <c r="CG81" s="260"/>
      <c r="CH81" s="260"/>
      <c r="CI81" s="260"/>
      <c r="CJ81" s="260"/>
      <c r="CK81" s="260"/>
      <c r="CL81" s="260"/>
      <c r="CM81" s="261"/>
    </row>
    <row r="82" spans="1:91" s="63" customFormat="1" ht="16.5" customHeight="1" x14ac:dyDescent="0.15">
      <c r="A82" s="288"/>
      <c r="B82" s="288"/>
      <c r="C82" s="288"/>
      <c r="D82" s="288"/>
      <c r="E82" s="134" t="s">
        <v>365</v>
      </c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6"/>
      <c r="U82" s="152" t="str">
        <f>IF('入力シート(児童施設用）'!$D208="","",'入力シート(児童施設用）'!D208)</f>
        <v/>
      </c>
      <c r="V82" s="152"/>
      <c r="W82" s="152"/>
      <c r="X82" s="152"/>
      <c r="Y82" s="152"/>
      <c r="Z82" s="152" t="str">
        <f>IF('入力シート(児童施設用）'!$D226="","",'入力シート(児童施設用）'!D226)</f>
        <v/>
      </c>
      <c r="AA82" s="152"/>
      <c r="AB82" s="152"/>
      <c r="AC82" s="152"/>
      <c r="AD82" s="152"/>
      <c r="AE82" s="288"/>
      <c r="AF82" s="288"/>
      <c r="AG82" s="288"/>
      <c r="AH82" s="313"/>
      <c r="AI82" s="289" t="s">
        <v>366</v>
      </c>
      <c r="AJ82" s="289"/>
      <c r="AK82" s="289"/>
      <c r="AL82" s="289"/>
      <c r="AM82" s="289"/>
      <c r="AN82" s="289"/>
      <c r="AO82" s="289"/>
      <c r="AP82" s="289"/>
      <c r="AQ82" s="289"/>
      <c r="AR82" s="289"/>
      <c r="AS82" s="289"/>
      <c r="AT82" s="289"/>
      <c r="AU82" s="289"/>
      <c r="AV82" s="289"/>
      <c r="AW82" s="289"/>
      <c r="AX82" s="289"/>
      <c r="AY82" s="289"/>
      <c r="AZ82" s="289"/>
      <c r="BA82" s="289"/>
      <c r="BB82" s="289"/>
      <c r="BC82" s="289"/>
      <c r="BD82" s="259" t="e">
        <f>IF('入力シート(児童施設用）'!$D243="","",'入力シート(児童施設用）'!D243)</f>
        <v>#DIV/0!</v>
      </c>
      <c r="BE82" s="260"/>
      <c r="BF82" s="260"/>
      <c r="BG82" s="260"/>
      <c r="BH82" s="260"/>
      <c r="BI82" s="260"/>
      <c r="BJ82" s="260"/>
      <c r="BK82" s="260"/>
      <c r="BL82" s="261"/>
      <c r="BM82" s="259" t="e">
        <f>IF('入力シート(児童施設用）'!$D260="","",'入力シート(児童施設用）'!D260)</f>
        <v>#DIV/0!</v>
      </c>
      <c r="BN82" s="260"/>
      <c r="BO82" s="260"/>
      <c r="BP82" s="260"/>
      <c r="BQ82" s="260"/>
      <c r="BR82" s="260"/>
      <c r="BS82" s="260"/>
      <c r="BT82" s="260"/>
      <c r="BU82" s="261"/>
      <c r="BV82" s="259" t="e">
        <f>IF('入力シート(児童施設用）'!$D277="","",'入力シート(児童施設用）'!D277)</f>
        <v>#DIV/0!</v>
      </c>
      <c r="BW82" s="260"/>
      <c r="BX82" s="260"/>
      <c r="BY82" s="260"/>
      <c r="BZ82" s="260"/>
      <c r="CA82" s="260"/>
      <c r="CB82" s="260"/>
      <c r="CC82" s="260"/>
      <c r="CD82" s="261"/>
      <c r="CE82" s="259" t="e">
        <f>IF('入力シート(児童施設用）'!$D294="","",'入力シート(児童施設用）'!D294)</f>
        <v>#DIV/0!</v>
      </c>
      <c r="CF82" s="260"/>
      <c r="CG82" s="260"/>
      <c r="CH82" s="260"/>
      <c r="CI82" s="260"/>
      <c r="CJ82" s="260"/>
      <c r="CK82" s="260"/>
      <c r="CL82" s="260"/>
      <c r="CM82" s="261"/>
    </row>
    <row r="83" spans="1:91" s="63" customFormat="1" ht="16.5" customHeight="1" x14ac:dyDescent="0.15">
      <c r="A83" s="288"/>
      <c r="B83" s="288"/>
      <c r="C83" s="288"/>
      <c r="D83" s="288"/>
      <c r="E83" s="134" t="s">
        <v>28</v>
      </c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6"/>
      <c r="U83" s="152" t="str">
        <f>IF('入力シート(児童施設用）'!$D209="","",'入力シート(児童施設用）'!D209)</f>
        <v/>
      </c>
      <c r="V83" s="152"/>
      <c r="W83" s="152"/>
      <c r="X83" s="152"/>
      <c r="Y83" s="152"/>
      <c r="Z83" s="152" t="str">
        <f>IF('入力シート(児童施設用）'!$D227="","",'入力シート(児童施設用）'!D227)</f>
        <v/>
      </c>
      <c r="AA83" s="152"/>
      <c r="AB83" s="152"/>
      <c r="AC83" s="152"/>
      <c r="AD83" s="152"/>
      <c r="AE83" s="288"/>
      <c r="AF83" s="288"/>
      <c r="AG83" s="288"/>
      <c r="AH83" s="313"/>
      <c r="AI83" s="258" t="s">
        <v>285</v>
      </c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259" t="str">
        <f>IF('入力シート(児童施設用）'!$D244="","",'入力シート(児童施設用）'!D244)</f>
        <v/>
      </c>
      <c r="BE83" s="260"/>
      <c r="BF83" s="260"/>
      <c r="BG83" s="260"/>
      <c r="BH83" s="260"/>
      <c r="BI83" s="260"/>
      <c r="BJ83" s="260"/>
      <c r="BK83" s="260"/>
      <c r="BL83" s="261"/>
      <c r="BM83" s="259" t="str">
        <f>IF('入力シート(児童施設用）'!$D261="","",'入力シート(児童施設用）'!D261)</f>
        <v/>
      </c>
      <c r="BN83" s="260"/>
      <c r="BO83" s="260"/>
      <c r="BP83" s="260"/>
      <c r="BQ83" s="260"/>
      <c r="BR83" s="260"/>
      <c r="BS83" s="260"/>
      <c r="BT83" s="260"/>
      <c r="BU83" s="261"/>
      <c r="BV83" s="259" t="str">
        <f>IF('入力シート(児童施設用）'!$D278="","",'入力シート(児童施設用）'!D278)</f>
        <v/>
      </c>
      <c r="BW83" s="260"/>
      <c r="BX83" s="260"/>
      <c r="BY83" s="260"/>
      <c r="BZ83" s="260"/>
      <c r="CA83" s="260"/>
      <c r="CB83" s="260"/>
      <c r="CC83" s="260"/>
      <c r="CD83" s="261"/>
      <c r="CE83" s="259" t="str">
        <f>IF('入力シート(児童施設用）'!$D295="","",'入力シート(児童施設用）'!D295)</f>
        <v/>
      </c>
      <c r="CF83" s="260"/>
      <c r="CG83" s="260"/>
      <c r="CH83" s="260"/>
      <c r="CI83" s="260"/>
      <c r="CJ83" s="260"/>
      <c r="CK83" s="260"/>
      <c r="CL83" s="260"/>
      <c r="CM83" s="261"/>
    </row>
    <row r="84" spans="1:91" s="63" customFormat="1" ht="16.5" customHeight="1" x14ac:dyDescent="0.15">
      <c r="A84" s="288"/>
      <c r="B84" s="288"/>
      <c r="C84" s="288"/>
      <c r="D84" s="288"/>
      <c r="E84" s="134" t="s">
        <v>29</v>
      </c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6"/>
      <c r="U84" s="152" t="str">
        <f>IF('入力シート(児童施設用）'!$D210="","",'入力シート(児童施設用）'!D210)</f>
        <v/>
      </c>
      <c r="V84" s="152"/>
      <c r="W84" s="152"/>
      <c r="X84" s="152"/>
      <c r="Y84" s="152"/>
      <c r="Z84" s="152" t="str">
        <f>IF('入力シート(児童施設用）'!$D228="","",'入力シート(児童施設用）'!D228)</f>
        <v/>
      </c>
      <c r="AA84" s="152"/>
      <c r="AB84" s="152"/>
      <c r="AC84" s="152"/>
      <c r="AD84" s="152"/>
      <c r="AE84" s="288"/>
      <c r="AF84" s="288"/>
      <c r="AG84" s="288"/>
      <c r="AH84" s="313"/>
      <c r="AI84" s="30"/>
      <c r="AJ84" s="137" t="str">
        <f>IF('入力シート(児童施設用）'!$D245="","",'入力シート(児童施設用）'!D245)</f>
        <v/>
      </c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51"/>
      <c r="BD84" s="259" t="str">
        <f>IF('入力シート(児童施設用）'!$D246="","",'入力シート(児童施設用）'!D246)</f>
        <v/>
      </c>
      <c r="BE84" s="260"/>
      <c r="BF84" s="260"/>
      <c r="BG84" s="260"/>
      <c r="BH84" s="260"/>
      <c r="BI84" s="260"/>
      <c r="BJ84" s="260"/>
      <c r="BK84" s="260"/>
      <c r="BL84" s="261"/>
      <c r="BM84" s="259" t="str">
        <f>IF('入力シート(児童施設用）'!$D263="","",'入力シート(児童施設用）'!D263)</f>
        <v/>
      </c>
      <c r="BN84" s="260"/>
      <c r="BO84" s="260"/>
      <c r="BP84" s="260"/>
      <c r="BQ84" s="260"/>
      <c r="BR84" s="260"/>
      <c r="BS84" s="260"/>
      <c r="BT84" s="260"/>
      <c r="BU84" s="261"/>
      <c r="BV84" s="259" t="str">
        <f>IF('入力シート(児童施設用）'!$D280="","",'入力シート(児童施設用）'!D280)</f>
        <v/>
      </c>
      <c r="BW84" s="260"/>
      <c r="BX84" s="260"/>
      <c r="BY84" s="260"/>
      <c r="BZ84" s="260"/>
      <c r="CA84" s="260"/>
      <c r="CB84" s="260"/>
      <c r="CC84" s="260"/>
      <c r="CD84" s="261"/>
      <c r="CE84" s="259" t="str">
        <f>IF('入力シート(児童施設用）'!$D297="","",'入力シート(児童施設用）'!D297)</f>
        <v/>
      </c>
      <c r="CF84" s="260"/>
      <c r="CG84" s="260"/>
      <c r="CH84" s="260"/>
      <c r="CI84" s="260"/>
      <c r="CJ84" s="260"/>
      <c r="CK84" s="260"/>
      <c r="CL84" s="260"/>
      <c r="CM84" s="261"/>
    </row>
    <row r="85" spans="1:91" s="63" customFormat="1" ht="16.5" customHeight="1" x14ac:dyDescent="0.15">
      <c r="A85" s="288"/>
      <c r="B85" s="288"/>
      <c r="C85" s="288"/>
      <c r="D85" s="288"/>
      <c r="E85" s="134" t="s">
        <v>30</v>
      </c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6"/>
      <c r="U85" s="152" t="str">
        <f>IF('入力シート(児童施設用）'!$D211="","",'入力シート(児童施設用）'!D211)</f>
        <v/>
      </c>
      <c r="V85" s="152"/>
      <c r="W85" s="152"/>
      <c r="X85" s="152"/>
      <c r="Y85" s="152"/>
      <c r="Z85" s="152" t="str">
        <f>IF('入力シート(児童施設用）'!$D229="","",'入力シート(児童施設用）'!D229)</f>
        <v/>
      </c>
      <c r="AA85" s="152"/>
      <c r="AB85" s="152"/>
      <c r="AC85" s="152"/>
      <c r="AD85" s="152"/>
      <c r="AE85" s="288"/>
      <c r="AF85" s="288"/>
      <c r="AG85" s="288"/>
      <c r="AH85" s="288"/>
      <c r="AI85" s="148" t="s">
        <v>286</v>
      </c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50"/>
      <c r="BD85" s="134" t="str">
        <f>IF('入力シート(児童施設用）'!$D298="","",'入力シート(児童施設用）'!D298)</f>
        <v/>
      </c>
      <c r="BE85" s="135"/>
      <c r="BF85" s="135"/>
      <c r="BG85" s="135"/>
      <c r="BH85" s="135"/>
      <c r="BI85" s="135"/>
      <c r="BJ85" s="137" t="s">
        <v>287</v>
      </c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51"/>
      <c r="BV85" s="134" t="str">
        <f>IF('入力シート(児童施設用）'!$D299="","",'入力シート(児童施設用）'!D299)</f>
        <v/>
      </c>
      <c r="BW85" s="135"/>
      <c r="BX85" s="135"/>
      <c r="BY85" s="135"/>
      <c r="BZ85" s="135"/>
      <c r="CA85" s="135"/>
      <c r="CB85" s="137" t="s">
        <v>287</v>
      </c>
      <c r="CC85" s="137"/>
      <c r="CD85" s="137"/>
      <c r="CE85" s="137"/>
      <c r="CF85" s="137"/>
      <c r="CG85" s="137"/>
      <c r="CH85" s="137"/>
      <c r="CI85" s="137"/>
      <c r="CJ85" s="137"/>
      <c r="CK85" s="137"/>
      <c r="CL85" s="137"/>
      <c r="CM85" s="151"/>
    </row>
    <row r="86" spans="1:91" s="63" customFormat="1" ht="22.5" customHeight="1" x14ac:dyDescent="0.15">
      <c r="A86" s="148" t="s">
        <v>367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50"/>
      <c r="R86" s="270" t="s">
        <v>451</v>
      </c>
      <c r="S86" s="271"/>
      <c r="T86" s="271"/>
      <c r="U86" s="271"/>
      <c r="V86" s="271"/>
      <c r="W86" s="271"/>
      <c r="X86" s="271"/>
      <c r="Y86" s="135">
        <f>IF('入力シート(児童施設用）'!$D300="有","①",1)</f>
        <v>1</v>
      </c>
      <c r="Z86" s="135"/>
      <c r="AA86" s="321" t="s">
        <v>57</v>
      </c>
      <c r="AB86" s="321"/>
      <c r="AC86" s="321"/>
      <c r="AD86" s="321"/>
      <c r="AE86" s="135">
        <f>IF('入力シート(児童施設用）'!$D301="有","②",2)</f>
        <v>2</v>
      </c>
      <c r="AF86" s="135"/>
      <c r="AG86" s="321" t="s">
        <v>444</v>
      </c>
      <c r="AH86" s="321"/>
      <c r="AI86" s="321"/>
      <c r="AJ86" s="321"/>
      <c r="AK86" s="135">
        <f>IF('入力シート(児童施設用）'!$D302="有","③",3)</f>
        <v>3</v>
      </c>
      <c r="AL86" s="135"/>
      <c r="AM86" s="137" t="s">
        <v>59</v>
      </c>
      <c r="AN86" s="137"/>
      <c r="AO86" s="137"/>
      <c r="AP86" s="137"/>
      <c r="AQ86" s="135">
        <f>IF('入力シート(児童施設用）'!$D303="有","④",4)</f>
        <v>4</v>
      </c>
      <c r="AR86" s="135"/>
      <c r="AS86" s="321" t="s">
        <v>446</v>
      </c>
      <c r="AT86" s="321"/>
      <c r="AU86" s="321"/>
      <c r="AV86" s="321"/>
      <c r="AW86" s="321"/>
      <c r="AX86" s="321"/>
      <c r="AY86" s="137" t="s">
        <v>443</v>
      </c>
      <c r="AZ86" s="137"/>
      <c r="BA86" s="137"/>
      <c r="BB86" s="137"/>
      <c r="BC86" s="137"/>
      <c r="BD86" s="137"/>
      <c r="BE86" s="137"/>
      <c r="BF86" s="137"/>
      <c r="BG86" s="135" t="s">
        <v>452</v>
      </c>
      <c r="BH86" s="135"/>
      <c r="BI86" s="135" t="str">
        <f>IF('入力シート(児童施設用）'!$D304="","",'入力シート(児童施設用）'!D304)</f>
        <v/>
      </c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321" t="s">
        <v>368</v>
      </c>
      <c r="BV86" s="321"/>
      <c r="BW86" s="321"/>
      <c r="BX86" s="321"/>
      <c r="BY86" s="321"/>
      <c r="BZ86" s="321"/>
      <c r="CA86" s="321"/>
      <c r="CB86" s="321"/>
      <c r="CC86" s="321"/>
      <c r="CD86" s="321"/>
      <c r="CE86" s="321"/>
      <c r="CF86" s="321"/>
      <c r="CG86" s="321"/>
      <c r="CH86" s="321"/>
      <c r="CI86" s="321"/>
      <c r="CJ86" s="321"/>
      <c r="CK86" s="321"/>
      <c r="CL86" s="321"/>
      <c r="CM86" s="405"/>
    </row>
    <row r="87" spans="1:91" s="63" customFormat="1" ht="20.25" customHeight="1" x14ac:dyDescent="0.15">
      <c r="A87" s="214" t="s">
        <v>288</v>
      </c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6"/>
      <c r="R87" s="134" t="str">
        <f>IF('入力シート(児童施設用）'!$D305="有","①有 　2 無",IF('入力シート(児童施設用）'!$D305="無","1 有 　②無","1 有　　2 無"))</f>
        <v>1 有　　2 無</v>
      </c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6"/>
      <c r="AI87" s="148" t="s">
        <v>289</v>
      </c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50"/>
      <c r="AU87" s="134" t="str">
        <f>IF('入力シート(児童施設用）'!$D306="有","①有 　2 無",IF('入力シート(児童施設用）'!$D306="無","1 有 　②無","1 有　　2 無"))</f>
        <v>1 有　　2 無</v>
      </c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83"/>
    </row>
    <row r="88" spans="1:91" s="64" customFormat="1" ht="22.5" customHeight="1" x14ac:dyDescent="0.15">
      <c r="A88" s="272" t="s">
        <v>419</v>
      </c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4"/>
      <c r="M88" s="217" t="s">
        <v>72</v>
      </c>
      <c r="N88" s="218"/>
      <c r="O88" s="218"/>
      <c r="P88" s="218"/>
      <c r="Q88" s="218"/>
      <c r="R88" s="218"/>
      <c r="S88" s="218"/>
      <c r="T88" s="218"/>
      <c r="U88" s="218"/>
      <c r="V88" s="219" t="str">
        <f>IF('入力シート(児童施設用）'!$D308="","",'入力シート(児童施設用）'!D308)</f>
        <v/>
      </c>
      <c r="W88" s="220"/>
      <c r="X88" s="220"/>
      <c r="Y88" s="220"/>
      <c r="Z88" s="220"/>
      <c r="AA88" s="220"/>
      <c r="AB88" s="220" t="s">
        <v>369</v>
      </c>
      <c r="AC88" s="220"/>
      <c r="AD88" s="221"/>
      <c r="AE88" s="217" t="s">
        <v>71</v>
      </c>
      <c r="AF88" s="218"/>
      <c r="AG88" s="218"/>
      <c r="AH88" s="218"/>
      <c r="AI88" s="218"/>
      <c r="AJ88" s="218"/>
      <c r="AK88" s="218"/>
      <c r="AL88" s="218"/>
      <c r="AM88" s="218"/>
      <c r="AN88" s="134" t="str">
        <f>IF('入力シート(児童施設用）'!$D309="","",'入力シート(児童施設用）'!D309)</f>
        <v/>
      </c>
      <c r="AO88" s="135"/>
      <c r="AP88" s="135"/>
      <c r="AQ88" s="135"/>
      <c r="AR88" s="135"/>
      <c r="AS88" s="135"/>
      <c r="AT88" s="135"/>
      <c r="AU88" s="136" t="s">
        <v>290</v>
      </c>
      <c r="AV88" s="269"/>
      <c r="AW88" s="269"/>
      <c r="AX88" s="269" t="str">
        <f>IF('入力シート(児童施設用）'!$D310="","",'入力シート(児童施設用）'!D310)</f>
        <v/>
      </c>
      <c r="AY88" s="269"/>
      <c r="AZ88" s="269"/>
      <c r="BA88" s="269"/>
      <c r="BB88" s="269"/>
      <c r="BC88" s="269"/>
      <c r="BD88" s="269"/>
      <c r="BE88" s="134"/>
      <c r="BF88" s="136" t="s">
        <v>291</v>
      </c>
      <c r="BG88" s="269"/>
      <c r="BH88" s="269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5"/>
      <c r="BY88" s="135"/>
      <c r="BZ88" s="135"/>
      <c r="CA88" s="135"/>
      <c r="CB88" s="135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6"/>
    </row>
    <row r="89" spans="1:91" s="64" customFormat="1" ht="18.75" customHeight="1" x14ac:dyDescent="0.15">
      <c r="A89" s="275" t="str">
        <f>IF('入力シート(児童施設用）'!$D307="有","①有 2 無",IF('入力シート(児童施設用）'!$D307="無","1 有　②無","1 有　2 無"))</f>
        <v>1 有　2 無</v>
      </c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7"/>
      <c r="M89" s="281" t="s">
        <v>420</v>
      </c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AT89" s="282"/>
      <c r="AU89" s="282"/>
      <c r="AV89" s="282"/>
      <c r="AW89" s="282"/>
      <c r="AX89" s="282"/>
      <c r="AY89" s="282"/>
      <c r="AZ89" s="282"/>
      <c r="BA89" s="282"/>
      <c r="BB89" s="282"/>
      <c r="BC89" s="282"/>
      <c r="BD89" s="282"/>
      <c r="BE89" s="282"/>
      <c r="BF89" s="282"/>
      <c r="BG89" s="282"/>
      <c r="BH89" s="282"/>
      <c r="BI89" s="282"/>
      <c r="BJ89" s="282"/>
      <c r="BK89" s="282"/>
      <c r="BL89" s="282"/>
      <c r="BM89" s="282"/>
      <c r="BN89" s="282"/>
      <c r="BO89" s="282"/>
      <c r="BP89" s="282"/>
      <c r="BQ89" s="282"/>
      <c r="BR89" s="282"/>
      <c r="BS89" s="282"/>
      <c r="BT89" s="282"/>
      <c r="BU89" s="282"/>
      <c r="BV89" s="282"/>
      <c r="BW89" s="282"/>
      <c r="BX89" s="282"/>
      <c r="BY89" s="282"/>
      <c r="BZ89" s="282"/>
      <c r="CA89" s="282"/>
      <c r="CB89" s="282"/>
      <c r="CC89" s="282"/>
      <c r="CD89" s="282"/>
      <c r="CE89" s="282"/>
      <c r="CF89" s="282"/>
      <c r="CG89" s="282"/>
      <c r="CH89" s="282"/>
      <c r="CI89" s="282"/>
      <c r="CJ89" s="282"/>
      <c r="CK89" s="282"/>
      <c r="CL89" s="282"/>
      <c r="CM89" s="283"/>
    </row>
    <row r="90" spans="1:91" s="64" customFormat="1" ht="18.75" customHeight="1" x14ac:dyDescent="0.15">
      <c r="A90" s="278"/>
      <c r="B90" s="279"/>
      <c r="C90" s="279"/>
      <c r="D90" s="279"/>
      <c r="E90" s="279"/>
      <c r="F90" s="279"/>
      <c r="G90" s="279"/>
      <c r="H90" s="279"/>
      <c r="I90" s="279"/>
      <c r="J90" s="279"/>
      <c r="K90" s="279"/>
      <c r="L90" s="280"/>
      <c r="M90" s="212">
        <f>IF('入力シート(児童施設用）'!$D311="有","①",1)</f>
        <v>1</v>
      </c>
      <c r="N90" s="156"/>
      <c r="O90" s="131" t="s">
        <v>421</v>
      </c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56">
        <f>IF('入力シート(児童施設用）'!$D312="有","②",2)</f>
        <v>2</v>
      </c>
      <c r="AD90" s="156"/>
      <c r="AE90" s="131" t="s">
        <v>95</v>
      </c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56">
        <f>IF('入力シート(児童施設用）'!$D313="有","③",3)</f>
        <v>3</v>
      </c>
      <c r="AZ90" s="156"/>
      <c r="BA90" s="131" t="s">
        <v>457</v>
      </c>
      <c r="BB90" s="131"/>
      <c r="BC90" s="131"/>
      <c r="BD90" s="131"/>
      <c r="BE90" s="131"/>
      <c r="BF90" s="131"/>
      <c r="BG90" s="131"/>
      <c r="BH90" s="131"/>
      <c r="BI90" s="131"/>
      <c r="BJ90" s="156">
        <f>IF('入力シート(児童施設用）'!$D314="",4,"④")</f>
        <v>4</v>
      </c>
      <c r="BK90" s="156"/>
      <c r="BL90" s="284" t="s">
        <v>422</v>
      </c>
      <c r="BM90" s="284"/>
      <c r="BN90" s="284"/>
      <c r="BO90" s="284"/>
      <c r="BP90" s="284"/>
      <c r="BQ90" s="284"/>
      <c r="BR90" s="284"/>
      <c r="BS90" s="131" t="str">
        <f>IF('入力シート(児童施設用）'!$D314="","",'入力シート(児童施設用）'!D314)</f>
        <v/>
      </c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1"/>
      <c r="CK90" s="131"/>
      <c r="CL90" s="284" t="s">
        <v>394</v>
      </c>
      <c r="CM90" s="285"/>
    </row>
    <row r="91" spans="1:91" s="63" customFormat="1" ht="20.25" customHeight="1" x14ac:dyDescent="0.15">
      <c r="A91" s="148" t="s">
        <v>375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224"/>
      <c r="N91" s="224"/>
      <c r="O91" s="225"/>
      <c r="P91" s="212" t="str">
        <f>IF('入力シート(児童施設用）'!$D315="有","①有 2 無",IF('入力シート(児童施設用）'!$D315="無","1 有　②無","1 有　2 無"))</f>
        <v>1 有　2 無</v>
      </c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213"/>
      <c r="AB91" s="212">
        <f>IF('入力シート(児童施設用）'!$D316="有","①",1)</f>
        <v>1</v>
      </c>
      <c r="AC91" s="156"/>
      <c r="AD91" s="147" t="s">
        <v>376</v>
      </c>
      <c r="AE91" s="147"/>
      <c r="AF91" s="147"/>
      <c r="AG91" s="147"/>
      <c r="AH91" s="147"/>
      <c r="AI91" s="147"/>
      <c r="AJ91" s="147"/>
      <c r="AK91" s="147"/>
      <c r="AL91" s="147"/>
      <c r="AM91" s="147"/>
      <c r="AN91" s="156">
        <f>IF('入力シート(児童施設用）'!$D317="有","②",2)</f>
        <v>2</v>
      </c>
      <c r="AO91" s="156"/>
      <c r="AP91" s="147" t="s">
        <v>74</v>
      </c>
      <c r="AQ91" s="147"/>
      <c r="AR91" s="147"/>
      <c r="AS91" s="147"/>
      <c r="AT91" s="147"/>
      <c r="AU91" s="147"/>
      <c r="AV91" s="147"/>
      <c r="AW91" s="147"/>
      <c r="AX91" s="147"/>
      <c r="AY91" s="147"/>
      <c r="AZ91" s="156">
        <f>IF('入力シート(児童施設用）'!$D318="有","③",3)</f>
        <v>3</v>
      </c>
      <c r="BA91" s="156"/>
      <c r="BB91" s="147" t="s">
        <v>75</v>
      </c>
      <c r="BC91" s="147"/>
      <c r="BD91" s="147"/>
      <c r="BE91" s="147"/>
      <c r="BF91" s="156">
        <f>IF('入力シート(児童施設用）'!$D319="有","④",4)</f>
        <v>4</v>
      </c>
      <c r="BG91" s="156"/>
      <c r="BH91" s="147" t="s">
        <v>76</v>
      </c>
      <c r="BI91" s="147"/>
      <c r="BJ91" s="147"/>
      <c r="BK91" s="147"/>
      <c r="BL91" s="147"/>
      <c r="BM91" s="147"/>
      <c r="BN91" s="147"/>
      <c r="BO91" s="147"/>
      <c r="BP91" s="147"/>
      <c r="BQ91" s="147"/>
      <c r="BR91" s="156">
        <f>IF('入力シート(児童施設用）'!$D320="",5,"⑤")</f>
        <v>5</v>
      </c>
      <c r="BS91" s="156"/>
      <c r="BT91" s="138" t="s">
        <v>38</v>
      </c>
      <c r="BU91" s="138"/>
      <c r="BV91" s="138"/>
      <c r="BW91" s="138"/>
      <c r="BX91" s="138"/>
      <c r="BY91" s="138"/>
      <c r="BZ91" s="257" t="str">
        <f>IF('入力シート(児童施設用）'!$D320="","",'入力シート(児童施設用）'!D320)</f>
        <v/>
      </c>
      <c r="CA91" s="257"/>
      <c r="CB91" s="257"/>
      <c r="CC91" s="257"/>
      <c r="CD91" s="257"/>
      <c r="CE91" s="257"/>
      <c r="CF91" s="257"/>
      <c r="CG91" s="257"/>
      <c r="CH91" s="257"/>
      <c r="CI91" s="257"/>
      <c r="CJ91" s="257"/>
      <c r="CK91" s="257"/>
      <c r="CL91" s="255" t="s">
        <v>377</v>
      </c>
      <c r="CM91" s="407"/>
    </row>
    <row r="92" spans="1:91" s="63" customFormat="1" ht="20.25" customHeight="1" x14ac:dyDescent="0.15">
      <c r="A92" s="264" t="s">
        <v>456</v>
      </c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6"/>
      <c r="P92" s="84"/>
      <c r="Q92" s="166">
        <f>IF('入力シート(児童施設用）'!$D322="有","①",1)</f>
        <v>1</v>
      </c>
      <c r="R92" s="166"/>
      <c r="S92" s="247" t="s">
        <v>378</v>
      </c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166">
        <f>IF('入力シート(児童施設用）'!$D323="有","②",2)</f>
        <v>2</v>
      </c>
      <c r="AH92" s="166"/>
      <c r="AI92" s="247" t="s">
        <v>379</v>
      </c>
      <c r="AJ92" s="247"/>
      <c r="AK92" s="247"/>
      <c r="AL92" s="247"/>
      <c r="AM92" s="247"/>
      <c r="AN92" s="247"/>
      <c r="AO92" s="247"/>
      <c r="AP92" s="247"/>
      <c r="AQ92" s="247"/>
      <c r="AR92" s="166">
        <f>IF('入力シート(児童施設用）'!$D324="有","③",3)</f>
        <v>3</v>
      </c>
      <c r="AS92" s="166"/>
      <c r="AT92" s="247" t="s">
        <v>380</v>
      </c>
      <c r="AU92" s="247"/>
      <c r="AV92" s="247"/>
      <c r="AW92" s="247"/>
      <c r="AX92" s="247"/>
      <c r="AY92" s="247"/>
      <c r="AZ92" s="247"/>
      <c r="BA92" s="247"/>
      <c r="BB92" s="247"/>
      <c r="BC92" s="247"/>
      <c r="BD92" s="247"/>
      <c r="BE92" s="247"/>
      <c r="BF92" s="166">
        <f>IF('入力シート(児童施設用）'!$D325="有","④",4)</f>
        <v>4</v>
      </c>
      <c r="BG92" s="166"/>
      <c r="BH92" s="247" t="s">
        <v>263</v>
      </c>
      <c r="BI92" s="247"/>
      <c r="BJ92" s="247"/>
      <c r="BK92" s="247"/>
      <c r="BL92" s="247"/>
      <c r="BM92" s="247"/>
      <c r="BN92" s="247"/>
      <c r="BO92" s="247"/>
      <c r="BP92" s="247"/>
      <c r="BQ92" s="247"/>
      <c r="BR92" s="247"/>
      <c r="BS92" s="247"/>
      <c r="BT92" s="247"/>
      <c r="BU92" s="247"/>
      <c r="BV92" s="247"/>
      <c r="BW92" s="247"/>
      <c r="BX92" s="247"/>
      <c r="BY92" s="247"/>
      <c r="BZ92" s="247"/>
      <c r="CA92" s="247"/>
      <c r="CB92" s="247"/>
      <c r="CC92" s="247"/>
      <c r="CD92" s="247"/>
      <c r="CE92" s="247"/>
      <c r="CF92" s="247"/>
      <c r="CG92" s="247"/>
      <c r="CH92" s="247"/>
      <c r="CI92" s="247"/>
      <c r="CJ92" s="247"/>
      <c r="CK92" s="247"/>
      <c r="CL92" s="247"/>
      <c r="CM92" s="248"/>
    </row>
    <row r="93" spans="1:91" s="63" customFormat="1" ht="20.25" customHeight="1" x14ac:dyDescent="0.15">
      <c r="A93" s="76"/>
      <c r="B93" s="155" t="str">
        <f>IF('入力シート(児童施設用）'!$D321="有","①有 2 無",IF('入力シート(児童施設用）'!$D321="無","1 有　②無","1 有　2 無"))</f>
        <v>1 有　2 無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71"/>
      <c r="P93" s="84"/>
      <c r="Q93" s="156">
        <f>IF('入力シート(児童施設用）'!$D326="",5,"⑤")</f>
        <v>5</v>
      </c>
      <c r="R93" s="156"/>
      <c r="S93" s="404" t="s">
        <v>38</v>
      </c>
      <c r="T93" s="404"/>
      <c r="U93" s="404"/>
      <c r="V93" s="404"/>
      <c r="W93" s="404"/>
      <c r="X93" s="404"/>
      <c r="Y93" s="404"/>
      <c r="Z93" s="267" t="str">
        <f>IF('入力シート(児童施設用）'!$D326="","",'入力シート(児童施設用）'!D326)</f>
        <v/>
      </c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  <c r="CA93" s="267"/>
      <c r="CB93" s="267"/>
      <c r="CC93" s="267"/>
      <c r="CD93" s="267"/>
      <c r="CE93" s="267"/>
      <c r="CF93" s="267"/>
      <c r="CG93" s="267"/>
      <c r="CH93" s="267"/>
      <c r="CI93" s="267"/>
      <c r="CJ93" s="267"/>
      <c r="CK93" s="267"/>
      <c r="CL93" s="404" t="s">
        <v>381</v>
      </c>
      <c r="CM93" s="406"/>
    </row>
    <row r="94" spans="1:91" s="63" customFormat="1" ht="20.25" customHeight="1" x14ac:dyDescent="0.15">
      <c r="A94" s="238" t="s">
        <v>292</v>
      </c>
      <c r="B94" s="239"/>
      <c r="C94" s="239"/>
      <c r="D94" s="239"/>
      <c r="E94" s="239"/>
      <c r="F94" s="239"/>
      <c r="G94" s="239"/>
      <c r="H94" s="239"/>
      <c r="I94" s="239"/>
      <c r="J94" s="240"/>
      <c r="K94" s="268" t="s">
        <v>382</v>
      </c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247" t="str">
        <f>IF('入力シート(児童施設用）'!$D327="有","①有 2 無",IF('入力シート(児童施設用）'!$D327="無","1 有　②無","1 有　2 無"))</f>
        <v>1 有　2 無</v>
      </c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166" t="s">
        <v>423</v>
      </c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247" t="str">
        <f>IF('入力シート(児童施設用）'!$D328="有","①有 2 無",IF('入力シート(児童施設用）'!$D328="無","1 有　②無","1 有　2 無"))</f>
        <v>1 有　2 無</v>
      </c>
      <c r="BM94" s="247"/>
      <c r="BN94" s="247"/>
      <c r="BO94" s="247"/>
      <c r="BP94" s="247"/>
      <c r="BQ94" s="247"/>
      <c r="BR94" s="247"/>
      <c r="BS94" s="247"/>
      <c r="BT94" s="247"/>
      <c r="BU94" s="247"/>
      <c r="BV94" s="247"/>
      <c r="BW94" s="247"/>
      <c r="BX94" s="247"/>
      <c r="BY94" s="247"/>
      <c r="BZ94" s="247"/>
      <c r="CA94" s="247"/>
      <c r="CB94" s="247"/>
      <c r="CC94" s="247"/>
      <c r="CD94" s="247"/>
      <c r="CE94" s="247"/>
      <c r="CF94" s="247"/>
      <c r="CG94" s="247"/>
      <c r="CH94" s="247"/>
      <c r="CI94" s="247"/>
      <c r="CJ94" s="247"/>
      <c r="CK94" s="247"/>
      <c r="CL94" s="247"/>
      <c r="CM94" s="248"/>
    </row>
    <row r="95" spans="1:91" s="63" customFormat="1" ht="20.25" customHeight="1" x14ac:dyDescent="0.15">
      <c r="A95" s="241"/>
      <c r="B95" s="242"/>
      <c r="C95" s="242"/>
      <c r="D95" s="242"/>
      <c r="E95" s="242"/>
      <c r="F95" s="242"/>
      <c r="G95" s="242"/>
      <c r="H95" s="242"/>
      <c r="I95" s="242"/>
      <c r="J95" s="243"/>
      <c r="K95" s="168" t="s">
        <v>424</v>
      </c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237">
        <f>IF('入力シート(児童施設用）'!$D329="有","①",1)</f>
        <v>1</v>
      </c>
      <c r="AB95" s="237"/>
      <c r="AC95" s="169" t="s">
        <v>203</v>
      </c>
      <c r="AD95" s="169"/>
      <c r="AE95" s="169"/>
      <c r="AF95" s="256" t="s">
        <v>425</v>
      </c>
      <c r="AG95" s="256"/>
      <c r="AH95" s="237" t="str">
        <f>IF('入力シート(児童施設用）'!$D330="","",'入力シート(児童施設用）'!D330)</f>
        <v/>
      </c>
      <c r="AI95" s="237"/>
      <c r="AJ95" s="237"/>
      <c r="AK95" s="237"/>
      <c r="AL95" s="237"/>
      <c r="AM95" s="207" t="s">
        <v>293</v>
      </c>
      <c r="AN95" s="207"/>
      <c r="AO95" s="207"/>
      <c r="AP95" s="207"/>
      <c r="AQ95" s="207"/>
      <c r="AR95" s="207"/>
      <c r="AS95" s="207"/>
      <c r="AT95" s="207"/>
      <c r="AU95" s="207"/>
      <c r="AV95" s="207"/>
      <c r="AW95" s="237" t="str">
        <f>IF('入力シート(児童施設用）'!$D331="","",'入力シート(児童施設用）'!D331)</f>
        <v/>
      </c>
      <c r="AX95" s="237"/>
      <c r="AY95" s="237"/>
      <c r="AZ95" s="237"/>
      <c r="BA95" s="237"/>
      <c r="BB95" s="169" t="s">
        <v>426</v>
      </c>
      <c r="BC95" s="169"/>
      <c r="BD95" s="169"/>
      <c r="BE95" s="169"/>
      <c r="BF95" s="169"/>
      <c r="BG95" s="169"/>
      <c r="BH95" s="169"/>
      <c r="BI95" s="169"/>
      <c r="BJ95" s="237">
        <f>IF('入力シート(児童施設用）'!$D329="無","②",2)</f>
        <v>2</v>
      </c>
      <c r="BK95" s="237"/>
      <c r="BL95" s="169" t="s">
        <v>383</v>
      </c>
      <c r="BM95" s="169"/>
      <c r="BN95" s="169"/>
      <c r="BO95" s="400" t="s">
        <v>77</v>
      </c>
      <c r="BP95" s="400"/>
      <c r="BQ95" s="400"/>
      <c r="BR95" s="400"/>
      <c r="BS95" s="400"/>
      <c r="BT95" s="400"/>
      <c r="BU95" s="400"/>
      <c r="BV95" s="400"/>
      <c r="BW95" s="400"/>
      <c r="BX95" s="400"/>
      <c r="BY95" s="400"/>
      <c r="BZ95" s="400"/>
      <c r="CA95" s="237" t="str">
        <f>IF('入力シート(児童施設用）'!$D332="有","①有 2 無",IF('入力シート(児童施設用）'!$D332="無","1 有　②無","1 有　2 無"))</f>
        <v>1 有　2 無</v>
      </c>
      <c r="CB95" s="237"/>
      <c r="CC95" s="237"/>
      <c r="CD95" s="237"/>
      <c r="CE95" s="237"/>
      <c r="CF95" s="237"/>
      <c r="CG95" s="237"/>
      <c r="CH95" s="237"/>
      <c r="CI95" s="237"/>
      <c r="CJ95" s="237"/>
      <c r="CK95" s="237"/>
      <c r="CL95" s="237"/>
      <c r="CM95" s="263"/>
    </row>
    <row r="96" spans="1:91" s="63" customFormat="1" ht="20.25" customHeight="1" x14ac:dyDescent="0.15">
      <c r="A96" s="241"/>
      <c r="B96" s="242"/>
      <c r="C96" s="242"/>
      <c r="D96" s="242"/>
      <c r="E96" s="242"/>
      <c r="F96" s="242"/>
      <c r="G96" s="242"/>
      <c r="H96" s="242"/>
      <c r="I96" s="242"/>
      <c r="J96" s="243"/>
      <c r="K96" s="398" t="s">
        <v>78</v>
      </c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156">
        <f>IF('入力シート(児童施設用）'!$D333="有","①",1)</f>
        <v>1</v>
      </c>
      <c r="W96" s="156"/>
      <c r="X96" s="267" t="s">
        <v>79</v>
      </c>
      <c r="Y96" s="267"/>
      <c r="Z96" s="267"/>
      <c r="AA96" s="267"/>
      <c r="AB96" s="267"/>
      <c r="AC96" s="267"/>
      <c r="AD96" s="156">
        <f>IF('入力シート(児童施設用）'!$D334="有","②",2)</f>
        <v>2</v>
      </c>
      <c r="AE96" s="156"/>
      <c r="AF96" s="267" t="s">
        <v>80</v>
      </c>
      <c r="AG96" s="267"/>
      <c r="AH96" s="267"/>
      <c r="AI96" s="267"/>
      <c r="AJ96" s="267"/>
      <c r="AK96" s="267"/>
      <c r="AL96" s="267"/>
      <c r="AM96" s="267"/>
      <c r="AN96" s="267"/>
      <c r="AO96" s="267"/>
      <c r="AP96" s="156">
        <f>IF('入力シート(児童施設用）'!$D335="",3,"③")</f>
        <v>3</v>
      </c>
      <c r="AQ96" s="156"/>
      <c r="AR96" s="267" t="s">
        <v>38</v>
      </c>
      <c r="AS96" s="267"/>
      <c r="AT96" s="267"/>
      <c r="AU96" s="267"/>
      <c r="AV96" s="267"/>
      <c r="AW96" s="267"/>
      <c r="AX96" s="399" t="str">
        <f>IF('入力シート(児童施設用）'!$D335="","",'入力シート(児童施設用）'!D335)</f>
        <v/>
      </c>
      <c r="AY96" s="399"/>
      <c r="AZ96" s="399"/>
      <c r="BA96" s="399"/>
      <c r="BB96" s="399"/>
      <c r="BC96" s="399"/>
      <c r="BD96" s="399"/>
      <c r="BE96" s="399"/>
      <c r="BF96" s="399"/>
      <c r="BG96" s="399"/>
      <c r="BH96" s="399"/>
      <c r="BI96" s="399" t="s">
        <v>62</v>
      </c>
      <c r="BJ96" s="399"/>
      <c r="BK96" s="262" t="s">
        <v>384</v>
      </c>
      <c r="BL96" s="262"/>
      <c r="BM96" s="262"/>
      <c r="BN96" s="262"/>
      <c r="BO96" s="262"/>
      <c r="BP96" s="262"/>
      <c r="BQ96" s="262"/>
      <c r="BR96" s="262"/>
      <c r="BS96" s="262"/>
      <c r="BT96" s="262"/>
      <c r="BU96" s="262"/>
      <c r="BV96" s="262"/>
      <c r="BW96" s="262"/>
      <c r="BX96" s="262"/>
      <c r="BY96" s="262"/>
      <c r="BZ96" s="262"/>
      <c r="CA96" s="237" t="str">
        <f>IF('入力シート(児童施設用）'!$D336="有","①有 2 無",IF('入力シート(児童施設用）'!$D336="無","1 有　②無","1 有　2 無"))</f>
        <v>1 有　2 無</v>
      </c>
      <c r="CB96" s="237"/>
      <c r="CC96" s="237"/>
      <c r="CD96" s="237"/>
      <c r="CE96" s="237"/>
      <c r="CF96" s="237"/>
      <c r="CG96" s="237"/>
      <c r="CH96" s="237"/>
      <c r="CI96" s="237"/>
      <c r="CJ96" s="237"/>
      <c r="CK96" s="237"/>
      <c r="CL96" s="237"/>
      <c r="CM96" s="263"/>
    </row>
    <row r="97" spans="1:92" s="63" customFormat="1" ht="20.25" customHeight="1" x14ac:dyDescent="0.15">
      <c r="A97" s="244"/>
      <c r="B97" s="245"/>
      <c r="C97" s="245"/>
      <c r="D97" s="245"/>
      <c r="E97" s="245"/>
      <c r="F97" s="245"/>
      <c r="G97" s="245"/>
      <c r="H97" s="245"/>
      <c r="I97" s="245"/>
      <c r="J97" s="246"/>
      <c r="K97" s="258" t="s">
        <v>427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47" t="str">
        <f>IF('入力シート(児童施設用）'!$D337="有","①有 2 無",IF('入力シート(児童施設用）'!$D337="無","1 有　②無","1 有　2 無"))</f>
        <v>1 有　2 無</v>
      </c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  <c r="BI97" s="147"/>
      <c r="BJ97" s="147"/>
      <c r="BK97" s="147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147"/>
      <c r="CB97" s="147"/>
      <c r="CC97" s="147"/>
      <c r="CD97" s="147"/>
      <c r="CE97" s="147"/>
      <c r="CF97" s="147"/>
      <c r="CG97" s="147"/>
      <c r="CH97" s="147"/>
      <c r="CI97" s="147"/>
      <c r="CJ97" s="147"/>
      <c r="CK97" s="147"/>
      <c r="CL97" s="147"/>
      <c r="CM97" s="182"/>
    </row>
    <row r="98" spans="1:92" s="63" customFormat="1" ht="18.75" customHeight="1" x14ac:dyDescent="0.15">
      <c r="A98" s="227" t="s">
        <v>294</v>
      </c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49" t="str">
        <f>IF('入力シート(児童施設用）'!$D338="","",'入力シート(児童施設用）'!D338)</f>
        <v/>
      </c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  <c r="AS98" s="250"/>
      <c r="AT98" s="250"/>
      <c r="AU98" s="250"/>
      <c r="AV98" s="250"/>
      <c r="AW98" s="250"/>
      <c r="AX98" s="250"/>
      <c r="AY98" s="250"/>
      <c r="AZ98" s="250"/>
      <c r="BA98" s="250"/>
      <c r="BB98" s="250"/>
      <c r="BC98" s="250"/>
      <c r="BD98" s="250"/>
      <c r="BE98" s="250"/>
      <c r="BF98" s="250"/>
      <c r="BG98" s="250"/>
      <c r="BH98" s="250"/>
      <c r="BI98" s="250"/>
      <c r="BJ98" s="250"/>
      <c r="BK98" s="250"/>
      <c r="BL98" s="250"/>
      <c r="BM98" s="250"/>
      <c r="BN98" s="250"/>
      <c r="BO98" s="250"/>
      <c r="BP98" s="250"/>
      <c r="BQ98" s="250"/>
      <c r="BR98" s="250"/>
      <c r="BS98" s="250"/>
      <c r="BT98" s="250"/>
      <c r="BU98" s="250"/>
      <c r="BV98" s="250"/>
      <c r="BW98" s="250"/>
      <c r="BX98" s="250"/>
      <c r="BY98" s="250"/>
      <c r="BZ98" s="250"/>
      <c r="CA98" s="250"/>
      <c r="CB98" s="250"/>
      <c r="CC98" s="250"/>
      <c r="CD98" s="250"/>
      <c r="CE98" s="250"/>
      <c r="CF98" s="250"/>
      <c r="CG98" s="250"/>
      <c r="CH98" s="250"/>
      <c r="CI98" s="250"/>
      <c r="CJ98" s="250"/>
      <c r="CK98" s="250"/>
      <c r="CL98" s="250"/>
      <c r="CM98" s="251"/>
    </row>
    <row r="99" spans="1:92" s="63" customFormat="1" ht="18.75" customHeight="1" x14ac:dyDescent="0.15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52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  <c r="AJ99" s="253"/>
      <c r="AK99" s="253"/>
      <c r="AL99" s="253"/>
      <c r="AM99" s="253"/>
      <c r="AN99" s="253"/>
      <c r="AO99" s="253"/>
      <c r="AP99" s="253"/>
      <c r="AQ99" s="253"/>
      <c r="AR99" s="253"/>
      <c r="AS99" s="253"/>
      <c r="AT99" s="253"/>
      <c r="AU99" s="253"/>
      <c r="AV99" s="253"/>
      <c r="AW99" s="253"/>
      <c r="AX99" s="253"/>
      <c r="AY99" s="253"/>
      <c r="AZ99" s="253"/>
      <c r="BA99" s="253"/>
      <c r="BB99" s="253"/>
      <c r="BC99" s="253"/>
      <c r="BD99" s="253"/>
      <c r="BE99" s="253"/>
      <c r="BF99" s="253"/>
      <c r="BG99" s="253"/>
      <c r="BH99" s="253"/>
      <c r="BI99" s="253"/>
      <c r="BJ99" s="253"/>
      <c r="BK99" s="253"/>
      <c r="BL99" s="253"/>
      <c r="BM99" s="253"/>
      <c r="BN99" s="253"/>
      <c r="BO99" s="253"/>
      <c r="BP99" s="253"/>
      <c r="BQ99" s="253"/>
      <c r="BR99" s="253"/>
      <c r="BS99" s="253"/>
      <c r="BT99" s="253"/>
      <c r="BU99" s="253"/>
      <c r="BV99" s="253"/>
      <c r="BW99" s="253"/>
      <c r="BX99" s="253"/>
      <c r="BY99" s="253"/>
      <c r="BZ99" s="253"/>
      <c r="CA99" s="253"/>
      <c r="CB99" s="253"/>
      <c r="CC99" s="253"/>
      <c r="CD99" s="253"/>
      <c r="CE99" s="253"/>
      <c r="CF99" s="253"/>
      <c r="CG99" s="253"/>
      <c r="CH99" s="253"/>
      <c r="CI99" s="253"/>
      <c r="CJ99" s="253"/>
      <c r="CK99" s="253"/>
      <c r="CL99" s="253"/>
      <c r="CM99" s="254"/>
    </row>
    <row r="100" spans="1:92" s="72" customFormat="1" ht="20.25" customHeight="1" x14ac:dyDescent="0.15">
      <c r="A100" s="229" t="s">
        <v>385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4"/>
      <c r="R100" s="186" t="s">
        <v>428</v>
      </c>
      <c r="S100" s="147"/>
      <c r="T100" s="147"/>
      <c r="U100" s="147"/>
      <c r="V100" s="147"/>
      <c r="W100" s="147"/>
      <c r="X100" s="138" t="str">
        <f>IF('入力シート(児童施設用）'!$D339="","",'入力シート(児童施設用）'!D339)</f>
        <v/>
      </c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255" t="s">
        <v>52</v>
      </c>
      <c r="AT100" s="255"/>
      <c r="AU100" s="255"/>
      <c r="AV100" s="255"/>
      <c r="AW100" s="147" t="str">
        <f>IF('入力シート(児童施設用）'!$D340="","",'入力シート(児童施設用）'!D340)</f>
        <v/>
      </c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255" t="s">
        <v>53</v>
      </c>
      <c r="BL100" s="255"/>
      <c r="BM100" s="255"/>
      <c r="BN100" s="255"/>
      <c r="BO100" s="147" t="str">
        <f>IF('入力シート(児童施設用）'!$D341="","",'入力シート(児童施設用）'!D341)</f>
        <v/>
      </c>
      <c r="BP100" s="147"/>
      <c r="BQ100" s="147"/>
      <c r="BR100" s="147"/>
      <c r="BS100" s="147"/>
      <c r="BT100" s="147"/>
      <c r="BU100" s="147"/>
      <c r="BV100" s="147"/>
      <c r="BW100" s="147"/>
      <c r="BX100" s="147"/>
      <c r="BY100" s="147"/>
      <c r="BZ100" s="147"/>
      <c r="CA100" s="147"/>
      <c r="CB100" s="147"/>
      <c r="CC100" s="147"/>
      <c r="CD100" s="147"/>
      <c r="CE100" s="147"/>
      <c r="CF100" s="147"/>
      <c r="CG100" s="147"/>
      <c r="CH100" s="147"/>
      <c r="CI100" s="147"/>
      <c r="CJ100" s="147"/>
      <c r="CK100" s="147"/>
      <c r="CL100" s="147"/>
      <c r="CM100" s="182"/>
    </row>
    <row r="101" spans="1:92" s="72" customFormat="1" ht="20.25" customHeight="1" x14ac:dyDescent="0.15">
      <c r="A101" s="178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7"/>
      <c r="R101" s="231" t="s">
        <v>386</v>
      </c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2"/>
      <c r="BM101" s="232"/>
      <c r="BN101" s="232"/>
      <c r="BO101" s="232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232"/>
      <c r="CB101" s="232"/>
      <c r="CC101" s="232"/>
      <c r="CD101" s="232"/>
      <c r="CE101" s="232"/>
      <c r="CF101" s="232"/>
      <c r="CG101" s="232"/>
      <c r="CH101" s="232"/>
      <c r="CI101" s="232"/>
      <c r="CJ101" s="232"/>
      <c r="CK101" s="232"/>
      <c r="CL101" s="232"/>
      <c r="CM101" s="233"/>
    </row>
    <row r="102" spans="1:92" s="72" customFormat="1" ht="20.25" customHeight="1" x14ac:dyDescent="0.15">
      <c r="A102" s="178"/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7"/>
      <c r="R102" s="234" t="str">
        <f>IF('入力シート(児童施設用）'!$D342="","",'入力シート(児童施設用）'!D342)</f>
        <v/>
      </c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5"/>
      <c r="BV102" s="235"/>
      <c r="BW102" s="235"/>
      <c r="BX102" s="235"/>
      <c r="BY102" s="235"/>
      <c r="BZ102" s="235"/>
      <c r="CA102" s="235"/>
      <c r="CB102" s="235"/>
      <c r="CC102" s="235"/>
      <c r="CD102" s="235"/>
      <c r="CE102" s="235"/>
      <c r="CF102" s="235"/>
      <c r="CG102" s="235"/>
      <c r="CH102" s="235"/>
      <c r="CI102" s="235"/>
      <c r="CJ102" s="235"/>
      <c r="CK102" s="235"/>
      <c r="CL102" s="235"/>
      <c r="CM102" s="236"/>
    </row>
    <row r="103" spans="1:92" s="72" customFormat="1" ht="20.25" customHeight="1" x14ac:dyDescent="0.15">
      <c r="A103" s="230"/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5"/>
      <c r="R103" s="226" t="s">
        <v>295</v>
      </c>
      <c r="S103" s="155"/>
      <c r="T103" s="155"/>
      <c r="U103" s="155"/>
      <c r="V103" s="155"/>
      <c r="W103" s="155"/>
      <c r="X103" s="155"/>
      <c r="Y103" s="155"/>
      <c r="Z103" s="132" t="str">
        <f>IF('入力シート(児童施設用）'!$D343=""," （    　　　   ）",'入力シート(児童施設用）'!D343)</f>
        <v xml:space="preserve"> （    　　　   ）</v>
      </c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132"/>
      <c r="BV103" s="132"/>
      <c r="BW103" s="132"/>
      <c r="BX103" s="132"/>
      <c r="BY103" s="132"/>
      <c r="BZ103" s="132"/>
      <c r="CA103" s="132"/>
      <c r="CB103" s="132"/>
      <c r="CC103" s="132"/>
      <c r="CD103" s="132"/>
      <c r="CE103" s="132"/>
      <c r="CF103" s="132"/>
      <c r="CG103" s="132"/>
      <c r="CH103" s="132"/>
      <c r="CI103" s="132"/>
      <c r="CJ103" s="132"/>
      <c r="CK103" s="132"/>
      <c r="CL103" s="132"/>
      <c r="CM103" s="133"/>
      <c r="CN103" s="85"/>
    </row>
    <row r="104" spans="1:92" s="72" customFormat="1" ht="16.5" customHeight="1" x14ac:dyDescent="0.15">
      <c r="A104" s="61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</row>
    <row r="105" spans="1:92" s="72" customFormat="1" ht="16.5" customHeight="1" x14ac:dyDescent="0.15">
      <c r="A105" s="87"/>
    </row>
    <row r="106" spans="1:92" s="72" customFormat="1" ht="16.5" customHeight="1" x14ac:dyDescent="0.15"/>
  </sheetData>
  <mergeCells count="669">
    <mergeCell ref="CG63:CH63"/>
    <mergeCell ref="CA63:CF63"/>
    <mergeCell ref="M54:Q54"/>
    <mergeCell ref="AS86:AX86"/>
    <mergeCell ref="AM86:AP86"/>
    <mergeCell ref="AG86:AJ86"/>
    <mergeCell ref="AA86:AD86"/>
    <mergeCell ref="S93:Y93"/>
    <mergeCell ref="BU86:CM86"/>
    <mergeCell ref="CL93:CM93"/>
    <mergeCell ref="CL91:CM91"/>
    <mergeCell ref="BT91:BY91"/>
    <mergeCell ref="BH91:BQ91"/>
    <mergeCell ref="R54:Y54"/>
    <mergeCell ref="Z54:AE54"/>
    <mergeCell ref="AF54:AG54"/>
    <mergeCell ref="AH54:AM54"/>
    <mergeCell ref="AN54:AO54"/>
    <mergeCell ref="AP54:AU54"/>
    <mergeCell ref="AV54:AW54"/>
    <mergeCell ref="AX54:BC54"/>
    <mergeCell ref="BG60:BM60"/>
    <mergeCell ref="BF54:BN54"/>
    <mergeCell ref="AU59:CM59"/>
    <mergeCell ref="B93:O93"/>
    <mergeCell ref="BH92:CM92"/>
    <mergeCell ref="BB95:BI95"/>
    <mergeCell ref="K96:U96"/>
    <mergeCell ref="X96:AC96"/>
    <mergeCell ref="AF96:AO96"/>
    <mergeCell ref="AR96:AW96"/>
    <mergeCell ref="AX96:BH96"/>
    <mergeCell ref="BI96:BJ96"/>
    <mergeCell ref="K95:Z95"/>
    <mergeCell ref="AA95:AB95"/>
    <mergeCell ref="AC95:AE95"/>
    <mergeCell ref="AH95:AL95"/>
    <mergeCell ref="BJ95:BK95"/>
    <mergeCell ref="BL95:BN95"/>
    <mergeCell ref="BO95:BZ95"/>
    <mergeCell ref="CA95:CM95"/>
    <mergeCell ref="AV20:AW20"/>
    <mergeCell ref="AX20:BE20"/>
    <mergeCell ref="AA20:AJ20"/>
    <mergeCell ref="BW22:BZ22"/>
    <mergeCell ref="CA22:CJ22"/>
    <mergeCell ref="AJ84:BC84"/>
    <mergeCell ref="AU87:BK87"/>
    <mergeCell ref="CB25:CK25"/>
    <mergeCell ref="CK22:CM22"/>
    <mergeCell ref="AA23:AJ23"/>
    <mergeCell ref="AK23:AL23"/>
    <mergeCell ref="AM23:CM23"/>
    <mergeCell ref="BV21:BW21"/>
    <mergeCell ref="AA22:AJ22"/>
    <mergeCell ref="AS21:AT21"/>
    <mergeCell ref="AK22:AL22"/>
    <mergeCell ref="AM22:AR22"/>
    <mergeCell ref="AS22:AT22"/>
    <mergeCell ref="AU22:BB22"/>
    <mergeCell ref="BC22:BQ22"/>
    <mergeCell ref="BR22:BV22"/>
    <mergeCell ref="BS25:CA25"/>
    <mergeCell ref="AK20:AU20"/>
    <mergeCell ref="AK27:AL27"/>
    <mergeCell ref="AC10:AM10"/>
    <mergeCell ref="AN10:AU10"/>
    <mergeCell ref="AV10:BK10"/>
    <mergeCell ref="BL10:BQ10"/>
    <mergeCell ref="BR10:CM10"/>
    <mergeCell ref="BA12:BD12"/>
    <mergeCell ref="AJ17:AQ18"/>
    <mergeCell ref="AR17:AW17"/>
    <mergeCell ref="AX17:BK17"/>
    <mergeCell ref="BR17:CM17"/>
    <mergeCell ref="AX18:BK18"/>
    <mergeCell ref="BL18:BQ18"/>
    <mergeCell ref="BR18:CM18"/>
    <mergeCell ref="AR18:AW18"/>
    <mergeCell ref="BL17:BQ17"/>
    <mergeCell ref="A13:Z13"/>
    <mergeCell ref="AA13:AB13"/>
    <mergeCell ref="AC13:AZ13"/>
    <mergeCell ref="AC59:AK59"/>
    <mergeCell ref="AL59:AM59"/>
    <mergeCell ref="AN59:AT59"/>
    <mergeCell ref="A1:CM1"/>
    <mergeCell ref="A2:CM2"/>
    <mergeCell ref="A3:CM3"/>
    <mergeCell ref="A4:BD4"/>
    <mergeCell ref="BE4:BQ4"/>
    <mergeCell ref="AC8:AM9"/>
    <mergeCell ref="AN8:AY8"/>
    <mergeCell ref="AZ8:CM8"/>
    <mergeCell ref="AN9:AY9"/>
    <mergeCell ref="BR4:CM4"/>
    <mergeCell ref="AN6:AP6"/>
    <mergeCell ref="AQ6:BB6"/>
    <mergeCell ref="BC6:CM6"/>
    <mergeCell ref="AZ9:BB9"/>
    <mergeCell ref="BC9:BN9"/>
    <mergeCell ref="BO9:CM9"/>
    <mergeCell ref="A5:AB10"/>
    <mergeCell ref="AC5:AM5"/>
    <mergeCell ref="AN5:CM5"/>
    <mergeCell ref="AC6:AM7"/>
    <mergeCell ref="AN7:AU7"/>
    <mergeCell ref="AV7:BK7"/>
    <mergeCell ref="BL7:BQ7"/>
    <mergeCell ref="BR7:CM7"/>
    <mergeCell ref="BA13:BB13"/>
    <mergeCell ref="BC13:CM13"/>
    <mergeCell ref="A14:Z14"/>
    <mergeCell ref="AA14:AB14"/>
    <mergeCell ref="AC14:CM14"/>
    <mergeCell ref="B11:CM11"/>
    <mergeCell ref="A12:J12"/>
    <mergeCell ref="BE12:BF12"/>
    <mergeCell ref="BG12:CC12"/>
    <mergeCell ref="CD12:CM12"/>
    <mergeCell ref="K12:L12"/>
    <mergeCell ref="M12:S12"/>
    <mergeCell ref="T12:U12"/>
    <mergeCell ref="V12:AG12"/>
    <mergeCell ref="AH12:AI12"/>
    <mergeCell ref="AJ12:AP12"/>
    <mergeCell ref="AQ12:AR12"/>
    <mergeCell ref="AS12:AZ12"/>
    <mergeCell ref="A15:Z15"/>
    <mergeCell ref="AA15:AB15"/>
    <mergeCell ref="AC15:AJ15"/>
    <mergeCell ref="AK15:CK15"/>
    <mergeCell ref="CL15:CM15"/>
    <mergeCell ref="A16:Z19"/>
    <mergeCell ref="AA16:AI18"/>
    <mergeCell ref="CL16:CM16"/>
    <mergeCell ref="AA19:AI19"/>
    <mergeCell ref="AJ19:CM19"/>
    <mergeCell ref="AJ16:AK16"/>
    <mergeCell ref="AL16:AR16"/>
    <mergeCell ref="AS16:AT16"/>
    <mergeCell ref="AU16:BA16"/>
    <mergeCell ref="BB16:BC16"/>
    <mergeCell ref="BD16:BL16"/>
    <mergeCell ref="BM16:CK16"/>
    <mergeCell ref="BI31:BJ31"/>
    <mergeCell ref="BK31:BO31"/>
    <mergeCell ref="BY31:CM31"/>
    <mergeCell ref="CL25:CM25"/>
    <mergeCell ref="BE21:BU21"/>
    <mergeCell ref="AU21:BB21"/>
    <mergeCell ref="BX21:CM21"/>
    <mergeCell ref="BF20:CM20"/>
    <mergeCell ref="U30:AJ30"/>
    <mergeCell ref="BP31:BQ31"/>
    <mergeCell ref="BR31:BV31"/>
    <mergeCell ref="BW31:BX31"/>
    <mergeCell ref="BC21:BD21"/>
    <mergeCell ref="AK29:AP29"/>
    <mergeCell ref="AQ29:BF29"/>
    <mergeCell ref="U31:AE31"/>
    <mergeCell ref="AF31:AG31"/>
    <mergeCell ref="AH31:AP31"/>
    <mergeCell ref="AQ31:AR31"/>
    <mergeCell ref="AS31:AZ31"/>
    <mergeCell ref="BA31:BB31"/>
    <mergeCell ref="BC31:BH31"/>
    <mergeCell ref="U29:AJ29"/>
    <mergeCell ref="A20:Z22"/>
    <mergeCell ref="A23:Z23"/>
    <mergeCell ref="AA21:AJ21"/>
    <mergeCell ref="AK21:AL21"/>
    <mergeCell ref="AM21:AR21"/>
    <mergeCell ref="A26:Q28"/>
    <mergeCell ref="R26:T32"/>
    <mergeCell ref="U26:AJ26"/>
    <mergeCell ref="AK26:CM26"/>
    <mergeCell ref="U27:AJ27"/>
    <mergeCell ref="U28:AJ28"/>
    <mergeCell ref="AA24:AJ25"/>
    <mergeCell ref="AK24:AL24"/>
    <mergeCell ref="AM24:BX24"/>
    <mergeCell ref="BY24:BZ24"/>
    <mergeCell ref="CA24:CM24"/>
    <mergeCell ref="AK25:AL25"/>
    <mergeCell ref="AM25:AW25"/>
    <mergeCell ref="AX25:AY25"/>
    <mergeCell ref="AZ25:BP25"/>
    <mergeCell ref="BQ25:BR25"/>
    <mergeCell ref="BM32:CK32"/>
    <mergeCell ref="CL32:CM32"/>
    <mergeCell ref="BF32:BL32"/>
    <mergeCell ref="A29:Q32"/>
    <mergeCell ref="AK28:AP28"/>
    <mergeCell ref="AQ28:BF28"/>
    <mergeCell ref="A33:AO35"/>
    <mergeCell ref="AP33:AW37"/>
    <mergeCell ref="AX33:CM35"/>
    <mergeCell ref="A36:AF36"/>
    <mergeCell ref="AG36:AO37"/>
    <mergeCell ref="AX36:BC37"/>
    <mergeCell ref="BD36:BI37"/>
    <mergeCell ref="U32:AE32"/>
    <mergeCell ref="AF32:AG32"/>
    <mergeCell ref="AH32:AR32"/>
    <mergeCell ref="AS32:AT32"/>
    <mergeCell ref="AU32:BC32"/>
    <mergeCell ref="BD32:BE32"/>
    <mergeCell ref="A37:AF38"/>
    <mergeCell ref="AG38:AO41"/>
    <mergeCell ref="AP38:AQ39"/>
    <mergeCell ref="AR38:AW38"/>
    <mergeCell ref="AX38:BC38"/>
    <mergeCell ref="BD38:BI38"/>
    <mergeCell ref="BJ38:BO38"/>
    <mergeCell ref="BP38:BU38"/>
    <mergeCell ref="BV38:CA38"/>
    <mergeCell ref="CB38:CG38"/>
    <mergeCell ref="CH38:CM38"/>
    <mergeCell ref="BP36:BU37"/>
    <mergeCell ref="BV36:CA37"/>
    <mergeCell ref="CB36:CG37"/>
    <mergeCell ref="CH36:CM37"/>
    <mergeCell ref="BV39:CA39"/>
    <mergeCell ref="CB39:CG39"/>
    <mergeCell ref="CH39:CM39"/>
    <mergeCell ref="A40:AF41"/>
    <mergeCell ref="AP40:AQ41"/>
    <mergeCell ref="AR40:AW40"/>
    <mergeCell ref="AX40:BC40"/>
    <mergeCell ref="BD40:BI40"/>
    <mergeCell ref="BJ40:BO40"/>
    <mergeCell ref="BP40:BU40"/>
    <mergeCell ref="A39:AF39"/>
    <mergeCell ref="AR39:AW39"/>
    <mergeCell ref="AX39:BC39"/>
    <mergeCell ref="BD39:BI39"/>
    <mergeCell ref="BJ39:BO39"/>
    <mergeCell ref="BP39:BU39"/>
    <mergeCell ref="BV40:CA40"/>
    <mergeCell ref="CB40:CG40"/>
    <mergeCell ref="CH40:CM40"/>
    <mergeCell ref="A42:Q48"/>
    <mergeCell ref="R42:Y42"/>
    <mergeCell ref="Z42:AJ42"/>
    <mergeCell ref="AK42:AU42"/>
    <mergeCell ref="AV42:BF42"/>
    <mergeCell ref="BG42:BL42"/>
    <mergeCell ref="BM42:BP42"/>
    <mergeCell ref="BR42:CB42"/>
    <mergeCell ref="CC42:CM42"/>
    <mergeCell ref="CC43:CM43"/>
    <mergeCell ref="R44:Y44"/>
    <mergeCell ref="Z44:AJ44"/>
    <mergeCell ref="AK44:AU44"/>
    <mergeCell ref="AV44:BF44"/>
    <mergeCell ref="BG44:BQ44"/>
    <mergeCell ref="BR44:CB44"/>
    <mergeCell ref="R43:Y43"/>
    <mergeCell ref="Z43:AJ43"/>
    <mergeCell ref="AK43:AU43"/>
    <mergeCell ref="AV43:BF43"/>
    <mergeCell ref="BG43:BQ43"/>
    <mergeCell ref="BR43:CB43"/>
    <mergeCell ref="CC45:CM45"/>
    <mergeCell ref="R46:Y46"/>
    <mergeCell ref="Z46:AJ46"/>
    <mergeCell ref="AK46:AU46"/>
    <mergeCell ref="AV46:BF46"/>
    <mergeCell ref="BG46:BQ46"/>
    <mergeCell ref="BR46:CB46"/>
    <mergeCell ref="CC46:CM46"/>
    <mergeCell ref="R45:Y45"/>
    <mergeCell ref="Z45:AJ45"/>
    <mergeCell ref="AK45:AU45"/>
    <mergeCell ref="AV45:BF45"/>
    <mergeCell ref="BG45:BQ45"/>
    <mergeCell ref="BR45:CB45"/>
    <mergeCell ref="R48:Y48"/>
    <mergeCell ref="Z48:AJ48"/>
    <mergeCell ref="AK48:AU48"/>
    <mergeCell ref="AV48:BF48"/>
    <mergeCell ref="BG48:BQ48"/>
    <mergeCell ref="BR48:CB48"/>
    <mergeCell ref="CC48:CM48"/>
    <mergeCell ref="Z47:AJ47"/>
    <mergeCell ref="AK47:AU47"/>
    <mergeCell ref="AV47:BF47"/>
    <mergeCell ref="BG47:BQ47"/>
    <mergeCell ref="BR47:CB47"/>
    <mergeCell ref="R50:Y50"/>
    <mergeCell ref="Z50:AG50"/>
    <mergeCell ref="AH50:AO50"/>
    <mergeCell ref="AP50:AW50"/>
    <mergeCell ref="AX50:BE50"/>
    <mergeCell ref="BF50:BT50"/>
    <mergeCell ref="BU50:CM50"/>
    <mergeCell ref="R49:Y49"/>
    <mergeCell ref="Z49:AG49"/>
    <mergeCell ref="AH49:AO49"/>
    <mergeCell ref="AP49:AW49"/>
    <mergeCell ref="AX49:BE49"/>
    <mergeCell ref="R53:Y53"/>
    <mergeCell ref="Z53:AG53"/>
    <mergeCell ref="AH53:AO53"/>
    <mergeCell ref="AP53:AW53"/>
    <mergeCell ref="AX53:BE53"/>
    <mergeCell ref="BD54:BE54"/>
    <mergeCell ref="BF53:BX53"/>
    <mergeCell ref="AX51:BE51"/>
    <mergeCell ref="BF51:CM51"/>
    <mergeCell ref="R52:Y52"/>
    <mergeCell ref="Z52:AG52"/>
    <mergeCell ref="AH52:AO52"/>
    <mergeCell ref="AP52:AW52"/>
    <mergeCell ref="AX52:BE52"/>
    <mergeCell ref="BF52:BX52"/>
    <mergeCell ref="BY52:CJ52"/>
    <mergeCell ref="CK52:CM52"/>
    <mergeCell ref="R51:Y51"/>
    <mergeCell ref="Z51:AG51"/>
    <mergeCell ref="AH51:AO51"/>
    <mergeCell ref="AP51:AW51"/>
    <mergeCell ref="BO54:BT54"/>
    <mergeCell ref="BU54:BX54"/>
    <mergeCell ref="BY54:CJ54"/>
    <mergeCell ref="AZ61:BD61"/>
    <mergeCell ref="A60:Q60"/>
    <mergeCell ref="R60:AB60"/>
    <mergeCell ref="AC60:AD60"/>
    <mergeCell ref="CK63:CL63"/>
    <mergeCell ref="CI63:CJ63"/>
    <mergeCell ref="R63:AA63"/>
    <mergeCell ref="R64:AA64"/>
    <mergeCell ref="BN60:CD60"/>
    <mergeCell ref="BU61:CA61"/>
    <mergeCell ref="BE61:BT61"/>
    <mergeCell ref="R62:Z62"/>
    <mergeCell ref="AA62:AQ62"/>
    <mergeCell ref="AR62:AU62"/>
    <mergeCell ref="AV62:BB62"/>
    <mergeCell ref="BC62:CM62"/>
    <mergeCell ref="AB63:AL63"/>
    <mergeCell ref="AB64:AL64"/>
    <mergeCell ref="AM63:BB63"/>
    <mergeCell ref="BE64:CM64"/>
    <mergeCell ref="BL63:BR63"/>
    <mergeCell ref="BS63:BT63"/>
    <mergeCell ref="BU63:BX63"/>
    <mergeCell ref="BY63:BZ63"/>
    <mergeCell ref="A66:T66"/>
    <mergeCell ref="BI66:CD66"/>
    <mergeCell ref="A65:Q65"/>
    <mergeCell ref="R65:AA65"/>
    <mergeCell ref="AR65:AS65"/>
    <mergeCell ref="AB65:AC65"/>
    <mergeCell ref="AD65:AG65"/>
    <mergeCell ref="AH65:AK65"/>
    <mergeCell ref="AL65:AQ65"/>
    <mergeCell ref="U66:AA66"/>
    <mergeCell ref="AV66:BA66"/>
    <mergeCell ref="AP66:AS66"/>
    <mergeCell ref="AJ66:AM66"/>
    <mergeCell ref="AD66:AG66"/>
    <mergeCell ref="BN67:BR67"/>
    <mergeCell ref="BS67:BU67"/>
    <mergeCell ref="BV67:CE67"/>
    <mergeCell ref="CF67:CJ67"/>
    <mergeCell ref="CK67:CM67"/>
    <mergeCell ref="E68:G70"/>
    <mergeCell ref="H68:T68"/>
    <mergeCell ref="U68:Y68"/>
    <mergeCell ref="Z68:AD68"/>
    <mergeCell ref="BD68:BL68"/>
    <mergeCell ref="E67:T67"/>
    <mergeCell ref="U67:AD67"/>
    <mergeCell ref="AE67:AH85"/>
    <mergeCell ref="AI67:BC68"/>
    <mergeCell ref="BD67:BM67"/>
    <mergeCell ref="BM68:BU68"/>
    <mergeCell ref="H70:T70"/>
    <mergeCell ref="U70:Y70"/>
    <mergeCell ref="Z70:AD70"/>
    <mergeCell ref="BV68:CD68"/>
    <mergeCell ref="CE68:CM68"/>
    <mergeCell ref="H69:T69"/>
    <mergeCell ref="U69:Y69"/>
    <mergeCell ref="Z69:AD69"/>
    <mergeCell ref="AI69:BC69"/>
    <mergeCell ref="BD69:BL69"/>
    <mergeCell ref="BM69:BU69"/>
    <mergeCell ref="BV69:CD69"/>
    <mergeCell ref="CE69:CM69"/>
    <mergeCell ref="AI70:BC70"/>
    <mergeCell ref="BD70:BL70"/>
    <mergeCell ref="BM70:BU70"/>
    <mergeCell ref="BV70:CD70"/>
    <mergeCell ref="CE70:CM70"/>
    <mergeCell ref="E71:T71"/>
    <mergeCell ref="U71:Y71"/>
    <mergeCell ref="Z71:AD71"/>
    <mergeCell ref="AI71:BC71"/>
    <mergeCell ref="BD71:BL71"/>
    <mergeCell ref="BM71:BU71"/>
    <mergeCell ref="BV71:CD71"/>
    <mergeCell ref="CE71:CM71"/>
    <mergeCell ref="E72:T72"/>
    <mergeCell ref="U72:Y72"/>
    <mergeCell ref="Z72:AD72"/>
    <mergeCell ref="AI72:BC72"/>
    <mergeCell ref="BD72:BL72"/>
    <mergeCell ref="BM72:BU72"/>
    <mergeCell ref="BV72:CD72"/>
    <mergeCell ref="E74:G76"/>
    <mergeCell ref="H74:T74"/>
    <mergeCell ref="U74:Y74"/>
    <mergeCell ref="Z74:AD74"/>
    <mergeCell ref="AI74:BC74"/>
    <mergeCell ref="BD74:BL74"/>
    <mergeCell ref="CE72:CM72"/>
    <mergeCell ref="E73:T73"/>
    <mergeCell ref="U73:Y73"/>
    <mergeCell ref="Z73:AD73"/>
    <mergeCell ref="AI73:BC73"/>
    <mergeCell ref="BD73:BL73"/>
    <mergeCell ref="BM73:BU73"/>
    <mergeCell ref="BV73:CD73"/>
    <mergeCell ref="CE73:CM73"/>
    <mergeCell ref="BM74:BU74"/>
    <mergeCell ref="BV74:CD74"/>
    <mergeCell ref="CE74:CM74"/>
    <mergeCell ref="H75:T75"/>
    <mergeCell ref="U75:Y75"/>
    <mergeCell ref="Z75:AD75"/>
    <mergeCell ref="AI75:BC75"/>
    <mergeCell ref="BD75:BL75"/>
    <mergeCell ref="BM75:BU75"/>
    <mergeCell ref="BV75:CD75"/>
    <mergeCell ref="CE75:CM75"/>
    <mergeCell ref="H76:T76"/>
    <mergeCell ref="U76:Y76"/>
    <mergeCell ref="Z76:AD76"/>
    <mergeCell ref="AI76:BC76"/>
    <mergeCell ref="BD76:BL76"/>
    <mergeCell ref="BM76:BU76"/>
    <mergeCell ref="BV76:CD76"/>
    <mergeCell ref="CE76:CM76"/>
    <mergeCell ref="BV77:CD77"/>
    <mergeCell ref="CE77:CM77"/>
    <mergeCell ref="E78:T78"/>
    <mergeCell ref="U78:Y78"/>
    <mergeCell ref="Z78:AD78"/>
    <mergeCell ref="AI78:BC78"/>
    <mergeCell ref="BD78:BL78"/>
    <mergeCell ref="BM78:BU78"/>
    <mergeCell ref="BV78:CD78"/>
    <mergeCell ref="CE78:CM78"/>
    <mergeCell ref="E77:T77"/>
    <mergeCell ref="U77:Y77"/>
    <mergeCell ref="Z77:AD77"/>
    <mergeCell ref="AI77:BC77"/>
    <mergeCell ref="BD77:BL77"/>
    <mergeCell ref="BM77:BU77"/>
    <mergeCell ref="AI81:BC81"/>
    <mergeCell ref="BD81:BL81"/>
    <mergeCell ref="BM81:BU81"/>
    <mergeCell ref="BV81:CD81"/>
    <mergeCell ref="BV79:CD79"/>
    <mergeCell ref="CE79:CM79"/>
    <mergeCell ref="E80:T80"/>
    <mergeCell ref="U80:Y80"/>
    <mergeCell ref="Z80:AD80"/>
    <mergeCell ref="AI80:BC80"/>
    <mergeCell ref="BD80:BL80"/>
    <mergeCell ref="BM80:BU80"/>
    <mergeCell ref="BV80:CD80"/>
    <mergeCell ref="CE80:CM80"/>
    <mergeCell ref="E79:T79"/>
    <mergeCell ref="U79:Y79"/>
    <mergeCell ref="Z79:AD79"/>
    <mergeCell ref="AI79:BC79"/>
    <mergeCell ref="BD79:BL79"/>
    <mergeCell ref="BM79:BU79"/>
    <mergeCell ref="A67:D85"/>
    <mergeCell ref="BV83:CD83"/>
    <mergeCell ref="CE83:CM83"/>
    <mergeCell ref="E84:T84"/>
    <mergeCell ref="U84:Y84"/>
    <mergeCell ref="Z84:AD84"/>
    <mergeCell ref="BD84:BL84"/>
    <mergeCell ref="BM84:BU84"/>
    <mergeCell ref="BV84:CD84"/>
    <mergeCell ref="CE84:CM84"/>
    <mergeCell ref="E83:T83"/>
    <mergeCell ref="U83:Y83"/>
    <mergeCell ref="Z83:AD83"/>
    <mergeCell ref="CE81:CM81"/>
    <mergeCell ref="E82:T82"/>
    <mergeCell ref="U82:Y82"/>
    <mergeCell ref="Z82:AD82"/>
    <mergeCell ref="AI82:BC82"/>
    <mergeCell ref="BD82:BL82"/>
    <mergeCell ref="BM82:BU82"/>
    <mergeCell ref="BV82:CD82"/>
    <mergeCell ref="CE82:CM82"/>
    <mergeCell ref="E81:T81"/>
    <mergeCell ref="U81:Y81"/>
    <mergeCell ref="BF91:BG91"/>
    <mergeCell ref="BR91:BS91"/>
    <mergeCell ref="AU88:AW88"/>
    <mergeCell ref="AX88:BE88"/>
    <mergeCell ref="BF88:BH88"/>
    <mergeCell ref="AB91:AC91"/>
    <mergeCell ref="BI88:CM88"/>
    <mergeCell ref="A86:Q86"/>
    <mergeCell ref="BI86:BT86"/>
    <mergeCell ref="R86:X86"/>
    <mergeCell ref="A88:L88"/>
    <mergeCell ref="A89:L90"/>
    <mergeCell ref="M89:CM89"/>
    <mergeCell ref="M90:N90"/>
    <mergeCell ref="AC90:AD90"/>
    <mergeCell ref="AY90:AZ90"/>
    <mergeCell ref="O90:AB90"/>
    <mergeCell ref="BJ90:BK90"/>
    <mergeCell ref="BL90:BR90"/>
    <mergeCell ref="CL90:CM90"/>
    <mergeCell ref="AE90:AX90"/>
    <mergeCell ref="AD91:AM91"/>
    <mergeCell ref="AP91:AY91"/>
    <mergeCell ref="BB91:BE91"/>
    <mergeCell ref="BZ91:CK91"/>
    <mergeCell ref="BV85:CA85"/>
    <mergeCell ref="CB85:CM85"/>
    <mergeCell ref="AI83:BC83"/>
    <mergeCell ref="BD83:BL83"/>
    <mergeCell ref="BM83:BU83"/>
    <mergeCell ref="BK96:BZ96"/>
    <mergeCell ref="CA96:CM96"/>
    <mergeCell ref="K97:AT97"/>
    <mergeCell ref="AM95:AV95"/>
    <mergeCell ref="V96:W96"/>
    <mergeCell ref="AD96:AE96"/>
    <mergeCell ref="A92:O92"/>
    <mergeCell ref="Q92:R92"/>
    <mergeCell ref="S92:AF92"/>
    <mergeCell ref="AG92:AH92"/>
    <mergeCell ref="AI92:AQ92"/>
    <mergeCell ref="AR92:AS92"/>
    <mergeCell ref="AT92:BE92"/>
    <mergeCell ref="BF92:BG92"/>
    <mergeCell ref="Q93:R93"/>
    <mergeCell ref="Z93:CK93"/>
    <mergeCell ref="K94:AF94"/>
    <mergeCell ref="AG94:AS94"/>
    <mergeCell ref="R103:Y103"/>
    <mergeCell ref="A98:Q99"/>
    <mergeCell ref="A100:Q103"/>
    <mergeCell ref="R101:CM101"/>
    <mergeCell ref="R102:CM102"/>
    <mergeCell ref="AW95:BA95"/>
    <mergeCell ref="A94:J97"/>
    <mergeCell ref="R100:W100"/>
    <mergeCell ref="AT94:BK94"/>
    <mergeCell ref="BL94:CM94"/>
    <mergeCell ref="AU97:CM97"/>
    <mergeCell ref="R98:CM99"/>
    <mergeCell ref="X100:AR100"/>
    <mergeCell ref="AW100:BJ100"/>
    <mergeCell ref="BO100:CM100"/>
    <mergeCell ref="BK100:BN100"/>
    <mergeCell ref="AS100:AV100"/>
    <mergeCell ref="AF95:AG95"/>
    <mergeCell ref="A49:Q49"/>
    <mergeCell ref="A50:Q50"/>
    <mergeCell ref="A51:Q51"/>
    <mergeCell ref="A52:Q52"/>
    <mergeCell ref="A53:Q53"/>
    <mergeCell ref="A54:B54"/>
    <mergeCell ref="C54:L54"/>
    <mergeCell ref="AP96:AQ96"/>
    <mergeCell ref="P91:AA91"/>
    <mergeCell ref="A87:Q87"/>
    <mergeCell ref="R87:AH87"/>
    <mergeCell ref="AI87:AT87"/>
    <mergeCell ref="M88:U88"/>
    <mergeCell ref="V88:AA88"/>
    <mergeCell ref="AB88:AD88"/>
    <mergeCell ref="AE88:AM88"/>
    <mergeCell ref="AN88:AT88"/>
    <mergeCell ref="AM64:BD64"/>
    <mergeCell ref="A91:O91"/>
    <mergeCell ref="AN91:AO91"/>
    <mergeCell ref="AZ91:BA91"/>
    <mergeCell ref="E85:T85"/>
    <mergeCell ref="U85:Y85"/>
    <mergeCell ref="Z85:AD85"/>
    <mergeCell ref="BY53:CJ53"/>
    <mergeCell ref="CK53:CM53"/>
    <mergeCell ref="AM27:AW27"/>
    <mergeCell ref="AX27:CM27"/>
    <mergeCell ref="BG28:BL28"/>
    <mergeCell ref="BM28:CM28"/>
    <mergeCell ref="BG29:BL29"/>
    <mergeCell ref="BM29:CM29"/>
    <mergeCell ref="AK30:BQ30"/>
    <mergeCell ref="BR30:BU30"/>
    <mergeCell ref="BV30:CM30"/>
    <mergeCell ref="BF49:BT49"/>
    <mergeCell ref="BU49:CM49"/>
    <mergeCell ref="CC47:CM47"/>
    <mergeCell ref="CC44:CM44"/>
    <mergeCell ref="AR41:AW41"/>
    <mergeCell ref="AX41:BC41"/>
    <mergeCell ref="BD41:BI41"/>
    <mergeCell ref="BJ41:BO41"/>
    <mergeCell ref="BP41:BU41"/>
    <mergeCell ref="BV41:CA41"/>
    <mergeCell ref="CB41:CG41"/>
    <mergeCell ref="CH41:CM41"/>
    <mergeCell ref="BJ36:BO37"/>
    <mergeCell ref="AI85:BC85"/>
    <mergeCell ref="BD85:BI85"/>
    <mergeCell ref="BJ85:BU85"/>
    <mergeCell ref="Z81:AD81"/>
    <mergeCell ref="CK54:CM54"/>
    <mergeCell ref="CB61:CM61"/>
    <mergeCell ref="AE60:AO60"/>
    <mergeCell ref="AP60:AQ60"/>
    <mergeCell ref="AR60:BD60"/>
    <mergeCell ref="BE63:BF63"/>
    <mergeCell ref="BG63:BI63"/>
    <mergeCell ref="BJ63:BK63"/>
    <mergeCell ref="R55:CM55"/>
    <mergeCell ref="R56:CM56"/>
    <mergeCell ref="A57:CL57"/>
    <mergeCell ref="A58:CM58"/>
    <mergeCell ref="A59:Q59"/>
    <mergeCell ref="R59:AB59"/>
    <mergeCell ref="BE60:BF60"/>
    <mergeCell ref="CE60:CM60"/>
    <mergeCell ref="A61:Q64"/>
    <mergeCell ref="R61:Z61"/>
    <mergeCell ref="AA61:AG61"/>
    <mergeCell ref="AH61:AY61"/>
    <mergeCell ref="BA90:BI90"/>
    <mergeCell ref="BS90:CK90"/>
    <mergeCell ref="Z103:CM103"/>
    <mergeCell ref="R47:Y47"/>
    <mergeCell ref="Y86:Z86"/>
    <mergeCell ref="AE86:AF86"/>
    <mergeCell ref="AK86:AL86"/>
    <mergeCell ref="AQ86:AR86"/>
    <mergeCell ref="BG86:BH86"/>
    <mergeCell ref="AY86:BF86"/>
    <mergeCell ref="CK65:CM65"/>
    <mergeCell ref="AW65:BR65"/>
    <mergeCell ref="AB66:AC66"/>
    <mergeCell ref="AH66:AI66"/>
    <mergeCell ref="AN66:AO66"/>
    <mergeCell ref="AT66:AU66"/>
    <mergeCell ref="CE66:CM66"/>
    <mergeCell ref="BB66:BH66"/>
    <mergeCell ref="AT65:AV65"/>
    <mergeCell ref="BS65:BT65"/>
    <mergeCell ref="BU65:BX65"/>
    <mergeCell ref="BY65:CB65"/>
    <mergeCell ref="CC65:CH65"/>
    <mergeCell ref="CI65:CJ65"/>
  </mergeCells>
  <phoneticPr fontId="1"/>
  <conditionalFormatting sqref="BD80:CM82">
    <cfRule type="containsErrors" dxfId="0" priority="2">
      <formula>ISERROR(BD80)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入力シート(児童施設用）</vt:lpstr>
      <vt:lpstr>印刷用</vt:lpstr>
      <vt:lpstr>'入力シート(児童施設用）'!Print_Area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2024-01-10T10:37:34Z</dcterms:created>
  <dcterms:modified xsi:type="dcterms:W3CDTF">2024-01-11T05:39:31Z</dcterms:modified>
</cp:coreProperties>
</file>