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defaultThemeVersion="124226"/>
  <xr:revisionPtr revIDLastSave="0" documentId="13_ncr:1_{FB4564CF-2C12-4600-B368-57A52856F1F8}" xr6:coauthVersionLast="47" xr6:coauthVersionMax="47" xr10:uidLastSave="{00000000-0000-0000-0000-000000000000}"/>
  <bookViews>
    <workbookView xWindow="-108" yWindow="-108" windowWidth="23256" windowHeight="12456" tabRatio="832" firstSheet="1" activeTab="2" xr2:uid="{00000000-000D-0000-FFFF-FFFF00000000}"/>
  </bookViews>
  <sheets>
    <sheet name="構想" sheetId="58" state="hidden" r:id="rId1"/>
    <sheet name="事業者入力作成要領" sheetId="63" r:id="rId2"/>
    <sheet name="事業者入力" sheetId="56" r:id="rId3"/>
    <sheet name="【様式６関係】作成要領 " sheetId="64" r:id="rId4"/>
    <sheet name="【様式６】実績報告書Ⅰ" sheetId="7" r:id="rId5"/>
    <sheet name="【様式６別添１】賃金改善明細書（職員別）" sheetId="36" r:id="rId6"/>
    <sheet name="※起点賃金水準の出し方例" sheetId="57" r:id="rId7"/>
    <sheet name="【様式６別添２】一覧表" sheetId="40" r:id="rId8"/>
    <sheet name="【様式８関係】作成要領" sheetId="65" r:id="rId9"/>
    <sheet name="【様式８】実績報告書Ⅱ" sheetId="32" r:id="rId10"/>
    <sheet name="【様式８別添１】内訳書" sheetId="33" r:id="rId11"/>
    <sheet name="【様式８別添２】一覧表" sheetId="37" r:id="rId12"/>
    <sheet name="【様式10関係】作成要領 " sheetId="66" r:id="rId13"/>
    <sheet name="【様式10】実績報告書" sheetId="53" r:id="rId14"/>
    <sheet name="【様式10別添１】賃金改善明細書（職員別）" sheetId="48" r:id="rId15"/>
    <sheet name="【様式10別添２】配分変更一覧表" sheetId="54" r:id="rId16"/>
  </sheets>
  <definedNames>
    <definedName name="aaaa" localSheetId="12">#REF!</definedName>
    <definedName name="aaaa" localSheetId="1">#REF!</definedName>
    <definedName name="aaaa">#REF!</definedName>
    <definedName name="_xlnm.Print_Area" localSheetId="13">【様式10】実績報告書!$A$1:$AN$66</definedName>
    <definedName name="_xlnm.Print_Area" localSheetId="12">'【様式10関係】作成要領 '!$A$1:$F$63</definedName>
    <definedName name="_xlnm.Print_Area" localSheetId="14">'【様式10別添１】賃金改善明細書（職員別）'!$A$1:$P$62</definedName>
    <definedName name="_xlnm.Print_Area" localSheetId="15">【様式10別添２】配分変更一覧表!$A$1:$H$20</definedName>
    <definedName name="_xlnm.Print_Area" localSheetId="4">【様式６】実績報告書Ⅰ!$A$1:$AI$63</definedName>
    <definedName name="_xlnm.Print_Area" localSheetId="3">'【様式６関係】作成要領 '!$A$1:$F$83</definedName>
    <definedName name="_xlnm.Print_Area" localSheetId="5">'【様式６別添１】賃金改善明細書（職員別）'!$A$1:$AE$65</definedName>
    <definedName name="_xlnm.Print_Area" localSheetId="7">【様式６別添２】一覧表!$A$1:$H$20</definedName>
    <definedName name="_xlnm.Print_Area" localSheetId="9">【様式８】実績報告書Ⅱ!$A$1:$AJ$64</definedName>
    <definedName name="_xlnm.Print_Area" localSheetId="8">【様式８関係】作成要領!$A$1:$F$76</definedName>
    <definedName name="_xlnm.Print_Area" localSheetId="10">【様式８別添１】内訳書!$A$1:$AZ$52</definedName>
    <definedName name="_xlnm.Print_Area" localSheetId="11">【様式８別添２】一覧表!$A$1:$H$20</definedName>
    <definedName name="_xlnm.Print_Area" localSheetId="6">※起点賃金水準の出し方例!$A$1:$AC$33</definedName>
    <definedName name="_xlnm.Print_Area" localSheetId="2">事業者入力!$A$1:$Z$44</definedName>
    <definedName name="_xlnm.Print_Area" localSheetId="1">事業者入力作成要領!$A$1:$F$47</definedName>
    <definedName name="_xlnm.Print_Titles" localSheetId="5">'【様式６別添１】賃金改善明細書（職員別）'!$3:$7</definedName>
    <definedName name="_xlnm.Print_Titles" localSheetId="1">事業者入力作成要領!$3:$3</definedName>
    <definedName name="保育所別民改費担当者一覧" localSheetId="12">#REF!</definedName>
    <definedName name="保育所別民改費担当者一覧" localSheetId="1">#REF!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7" l="1"/>
  <c r="S73" i="36" l="1"/>
  <c r="S77" i="36" s="1"/>
  <c r="Q51" i="36" s="1"/>
  <c r="O8" i="36"/>
  <c r="R24" i="32"/>
  <c r="V23" i="53" l="1"/>
  <c r="W51" i="36"/>
  <c r="U51" i="36"/>
  <c r="T51" i="36"/>
  <c r="J51" i="48"/>
  <c r="K51" i="48"/>
  <c r="M43" i="48"/>
  <c r="I50" i="48"/>
  <c r="M50" i="48" s="1"/>
  <c r="I49" i="48"/>
  <c r="M49" i="48" s="1"/>
  <c r="I48" i="48"/>
  <c r="M48" i="48" s="1"/>
  <c r="I47" i="48"/>
  <c r="M47" i="48" s="1"/>
  <c r="I46" i="48"/>
  <c r="M46" i="48" s="1"/>
  <c r="I45" i="48"/>
  <c r="M45" i="48" s="1"/>
  <c r="I44" i="48"/>
  <c r="M44" i="48" s="1"/>
  <c r="I43" i="48"/>
  <c r="I42" i="48"/>
  <c r="M42" i="48" s="1"/>
  <c r="I41" i="48"/>
  <c r="M41" i="48" s="1"/>
  <c r="I40" i="48"/>
  <c r="M40" i="48" s="1"/>
  <c r="I39" i="48"/>
  <c r="M39" i="48" s="1"/>
  <c r="I38" i="48"/>
  <c r="M38" i="48" s="1"/>
  <c r="S51" i="36"/>
  <c r="O51" i="36"/>
  <c r="N51" i="36"/>
  <c r="M51" i="36"/>
  <c r="AA51" i="36"/>
  <c r="Z51" i="36"/>
  <c r="Y51" i="36"/>
  <c r="X51" i="36"/>
  <c r="AI50" i="36"/>
  <c r="V50" i="36"/>
  <c r="P50" i="36"/>
  <c r="AI49" i="36"/>
  <c r="V49" i="36"/>
  <c r="P49" i="36"/>
  <c r="AI48" i="36"/>
  <c r="V48" i="36"/>
  <c r="P48" i="36"/>
  <c r="AI47" i="36"/>
  <c r="V47" i="36"/>
  <c r="P47" i="36"/>
  <c r="AI46" i="36"/>
  <c r="V46" i="36"/>
  <c r="P46" i="36"/>
  <c r="AI45" i="36"/>
  <c r="V45" i="36"/>
  <c r="P45" i="36"/>
  <c r="AI44" i="36"/>
  <c r="V44" i="36"/>
  <c r="P44" i="36"/>
  <c r="AI43" i="36"/>
  <c r="V43" i="36"/>
  <c r="P43" i="36"/>
  <c r="AI42" i="36"/>
  <c r="V42" i="36"/>
  <c r="P42" i="36"/>
  <c r="AI41" i="36"/>
  <c r="V41" i="36"/>
  <c r="P41" i="36"/>
  <c r="AI40" i="36"/>
  <c r="V40" i="36"/>
  <c r="P40" i="36"/>
  <c r="AI39" i="36"/>
  <c r="V39" i="36"/>
  <c r="P39" i="36"/>
  <c r="AI38" i="36"/>
  <c r="V38" i="36"/>
  <c r="P38" i="36"/>
  <c r="R36" i="32" l="1" a="1"/>
  <c r="R36" i="32" s="1"/>
  <c r="V36" i="53" l="1"/>
  <c r="R38" i="32"/>
  <c r="AB52" i="36"/>
  <c r="AC30" i="33"/>
  <c r="BF10" i="33"/>
  <c r="F18" i="54" l="1"/>
  <c r="R35" i="32" l="1" a="1"/>
  <c r="R35" i="32" s="1"/>
  <c r="R34" i="32" s="1"/>
  <c r="Q24" i="7"/>
  <c r="V37" i="36"/>
  <c r="V19" i="36"/>
  <c r="V18" i="36"/>
  <c r="V17" i="36"/>
  <c r="R31" i="32" l="1" a="1"/>
  <c r="R31" i="32" s="1"/>
  <c r="AC1" i="36"/>
  <c r="H18" i="54" l="1"/>
  <c r="G18" i="54"/>
  <c r="E18" i="54"/>
  <c r="R32" i="32" l="1"/>
  <c r="Q32" i="7" l="1"/>
  <c r="U8" i="36"/>
  <c r="M8" i="36"/>
  <c r="N8" i="36"/>
  <c r="S8" i="36"/>
  <c r="T8" i="36"/>
  <c r="H18" i="37"/>
  <c r="G18" i="37"/>
  <c r="E18" i="37"/>
  <c r="AH51" i="36" l="1"/>
  <c r="AI37" i="36"/>
  <c r="AI26" i="36"/>
  <c r="AI24" i="36"/>
  <c r="AI23" i="36"/>
  <c r="AI22" i="36"/>
  <c r="AI18" i="36"/>
  <c r="AI17" i="36"/>
  <c r="AI16" i="36"/>
  <c r="AI15" i="36"/>
  <c r="AI14" i="36"/>
  <c r="AI13" i="36"/>
  <c r="AI12" i="36"/>
  <c r="AI11" i="36"/>
  <c r="AI10" i="36"/>
  <c r="AI9" i="36"/>
  <c r="V32" i="36" l="1"/>
  <c r="AA5" i="53"/>
  <c r="E2" i="54" s="1"/>
  <c r="AA6" i="53"/>
  <c r="V6" i="7"/>
  <c r="V5" i="7"/>
  <c r="Q44" i="7" s="1"/>
  <c r="M2" i="48" l="1"/>
  <c r="AI8" i="36" l="1"/>
  <c r="Q8" i="36" s="1"/>
  <c r="R12" i="32" l="1"/>
  <c r="V32" i="53"/>
  <c r="AG51" i="36"/>
  <c r="R30" i="32"/>
  <c r="AI19" i="36"/>
  <c r="AI20" i="36"/>
  <c r="AI21" i="36"/>
  <c r="AI25" i="36"/>
  <c r="AI27" i="36"/>
  <c r="AI28" i="36"/>
  <c r="AI29" i="36"/>
  <c r="AI30" i="36"/>
  <c r="AI31" i="36"/>
  <c r="AI32" i="36"/>
  <c r="AI33" i="36"/>
  <c r="AI34" i="36"/>
  <c r="AI35" i="36"/>
  <c r="AI36" i="36"/>
  <c r="V31" i="53" l="1"/>
  <c r="V35" i="53"/>
  <c r="AI51" i="36"/>
  <c r="I36" i="48"/>
  <c r="M36" i="48" s="1"/>
  <c r="I34" i="48"/>
  <c r="M34" i="48" s="1"/>
  <c r="I33" i="48"/>
  <c r="M33" i="48" s="1"/>
  <c r="I35" i="48"/>
  <c r="M35" i="48" s="1"/>
  <c r="V9" i="36"/>
  <c r="Q10" i="7" l="1"/>
  <c r="P10" i="36"/>
  <c r="P11" i="36"/>
  <c r="P12" i="36"/>
  <c r="P13" i="36"/>
  <c r="P14" i="36"/>
  <c r="P15" i="36"/>
  <c r="P16" i="36"/>
  <c r="P17" i="36"/>
  <c r="P18" i="36"/>
  <c r="P19" i="36"/>
  <c r="P20" i="36"/>
  <c r="P21" i="36"/>
  <c r="P22" i="36"/>
  <c r="P23" i="36"/>
  <c r="P24" i="36"/>
  <c r="P25" i="36"/>
  <c r="P26" i="36"/>
  <c r="P27" i="36"/>
  <c r="P28" i="36"/>
  <c r="P29" i="36"/>
  <c r="P30" i="36"/>
  <c r="P31" i="36"/>
  <c r="P32" i="36"/>
  <c r="P33" i="36"/>
  <c r="P34" i="36"/>
  <c r="P35" i="36"/>
  <c r="P36" i="36"/>
  <c r="P37" i="36"/>
  <c r="P9" i="36"/>
  <c r="Q37" i="7"/>
  <c r="Q34" i="7"/>
  <c r="V12" i="53"/>
  <c r="V11" i="53" s="1"/>
  <c r="A10" i="36"/>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V26" i="36"/>
  <c r="V36" i="36"/>
  <c r="V10" i="36"/>
  <c r="V11" i="36"/>
  <c r="V12" i="36"/>
  <c r="V13" i="36"/>
  <c r="V14" i="36"/>
  <c r="V15" i="36"/>
  <c r="V16" i="36"/>
  <c r="V20" i="36"/>
  <c r="V21" i="36"/>
  <c r="V22" i="36"/>
  <c r="V23" i="36"/>
  <c r="V24" i="36"/>
  <c r="V25" i="36"/>
  <c r="V27" i="36"/>
  <c r="V28" i="36"/>
  <c r="V29" i="36"/>
  <c r="V30" i="36"/>
  <c r="V31" i="36"/>
  <c r="V33" i="36"/>
  <c r="V34" i="36"/>
  <c r="V35" i="36"/>
  <c r="B39" i="56"/>
  <c r="V5" i="32"/>
  <c r="R42" i="32" s="1"/>
  <c r="V10" i="53"/>
  <c r="R10" i="32"/>
  <c r="X22" i="32"/>
  <c r="T22" i="32"/>
  <c r="V6" i="32"/>
  <c r="V64" i="53"/>
  <c r="R62" i="32"/>
  <c r="AD66" i="53"/>
  <c r="AD65" i="53"/>
  <c r="Z64" i="32"/>
  <c r="Z63" i="32"/>
  <c r="Y63" i="7"/>
  <c r="Y62" i="7"/>
  <c r="I31" i="48"/>
  <c r="M31" i="48" s="1"/>
  <c r="V39" i="53"/>
  <c r="V42" i="53"/>
  <c r="V41" i="53"/>
  <c r="V40" i="53"/>
  <c r="I37" i="48"/>
  <c r="M37" i="48" s="1"/>
  <c r="I32" i="48"/>
  <c r="M32" i="48" s="1"/>
  <c r="I30" i="48"/>
  <c r="M30" i="48" s="1"/>
  <c r="I29" i="48"/>
  <c r="M29" i="48" s="1"/>
  <c r="I28" i="48"/>
  <c r="M28" i="48" s="1"/>
  <c r="I27" i="48"/>
  <c r="M27" i="48" s="1"/>
  <c r="I26" i="48"/>
  <c r="M26" i="48" s="1"/>
  <c r="I25" i="48"/>
  <c r="M25" i="48" s="1"/>
  <c r="I24" i="48"/>
  <c r="M24" i="48" s="1"/>
  <c r="I23" i="48"/>
  <c r="M23" i="48" s="1"/>
  <c r="I22" i="48"/>
  <c r="M22" i="48" s="1"/>
  <c r="I21" i="48"/>
  <c r="M21" i="48" s="1"/>
  <c r="I20" i="48"/>
  <c r="M20" i="48" s="1"/>
  <c r="I19" i="48"/>
  <c r="M19" i="48" s="1"/>
  <c r="I18" i="48"/>
  <c r="M18" i="48" s="1"/>
  <c r="I17" i="48"/>
  <c r="M17" i="48" s="1"/>
  <c r="I16" i="48"/>
  <c r="M16" i="48" s="1"/>
  <c r="I15" i="48"/>
  <c r="M15" i="48" s="1"/>
  <c r="I14" i="48"/>
  <c r="M14" i="48" s="1"/>
  <c r="I13" i="48"/>
  <c r="M13" i="48" s="1"/>
  <c r="I12" i="48"/>
  <c r="M12" i="48" s="1"/>
  <c r="I11" i="48"/>
  <c r="M11" i="48" s="1"/>
  <c r="I10" i="48"/>
  <c r="M10" i="48" s="1"/>
  <c r="I9" i="48"/>
  <c r="A10" i="48"/>
  <c r="A11" i="48" s="1"/>
  <c r="A12" i="48" s="1"/>
  <c r="A13" i="48" s="1"/>
  <c r="A14" i="48" s="1"/>
  <c r="A15" i="48" s="1"/>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I8" i="48"/>
  <c r="M8" i="48" s="1"/>
  <c r="AS29" i="33"/>
  <c r="AS28" i="33"/>
  <c r="AS27" i="33"/>
  <c r="AS9" i="33"/>
  <c r="AC9" i="33"/>
  <c r="AS8" i="33"/>
  <c r="AS7" i="33"/>
  <c r="AC8" i="33"/>
  <c r="AC7" i="33"/>
  <c r="F18" i="37"/>
  <c r="E18" i="40"/>
  <c r="F18" i="40"/>
  <c r="G18" i="40"/>
  <c r="H18" i="40"/>
  <c r="P8" i="36"/>
  <c r="R8" i="36" s="1"/>
  <c r="AS39" i="33"/>
  <c r="AS38" i="33"/>
  <c r="AS37" i="33"/>
  <c r="AS36" i="33"/>
  <c r="AS35" i="33"/>
  <c r="AS34" i="33"/>
  <c r="AS33" i="33"/>
  <c r="AS32" i="33"/>
  <c r="AS31" i="33"/>
  <c r="AS30" i="33"/>
  <c r="AS19" i="33"/>
  <c r="AS18" i="33"/>
  <c r="AS17" i="33"/>
  <c r="AS16" i="33"/>
  <c r="AS15" i="33"/>
  <c r="AS14" i="33"/>
  <c r="AS13" i="33"/>
  <c r="AS12" i="33"/>
  <c r="AS11" i="33"/>
  <c r="AS10" i="33"/>
  <c r="AC39" i="33"/>
  <c r="AC38" i="33"/>
  <c r="AC37" i="33"/>
  <c r="AC36" i="33"/>
  <c r="AC35" i="33"/>
  <c r="AC34" i="33"/>
  <c r="AC33" i="33"/>
  <c r="AC32" i="33"/>
  <c r="AC31" i="33"/>
  <c r="AC19" i="33"/>
  <c r="AC18" i="33"/>
  <c r="AC17" i="33"/>
  <c r="AC16" i="33"/>
  <c r="AC15" i="33"/>
  <c r="AC14" i="33"/>
  <c r="AC13" i="33"/>
  <c r="AC12" i="33"/>
  <c r="AC11" i="33"/>
  <c r="AC10" i="33"/>
  <c r="Q43" i="7"/>
  <c r="Q41" i="7"/>
  <c r="Q23" i="7" s="1"/>
  <c r="E2" i="40"/>
  <c r="Q42" i="7"/>
  <c r="V8" i="36"/>
  <c r="V22" i="53" l="1"/>
  <c r="V51" i="36"/>
  <c r="AH20" i="33"/>
  <c r="P51" i="36"/>
  <c r="Q20" i="36" s="1"/>
  <c r="I51" i="48"/>
  <c r="AB8" i="36"/>
  <c r="R20" i="33"/>
  <c r="R21" i="33" s="1"/>
  <c r="M9" i="48"/>
  <c r="M51" i="48" s="1"/>
  <c r="R40" i="33"/>
  <c r="R41" i="33" s="1"/>
  <c r="R41" i="32"/>
  <c r="R23" i="32" s="1"/>
  <c r="F2" i="37"/>
  <c r="R44" i="32"/>
  <c r="R43" i="32"/>
  <c r="AM2" i="33"/>
  <c r="AH40" i="33"/>
  <c r="Q33" i="7"/>
  <c r="Q12" i="7"/>
  <c r="Q11" i="7" s="1"/>
  <c r="R11" i="32"/>
  <c r="R14" i="32" s="1"/>
  <c r="V14" i="53"/>
  <c r="L51" i="48" l="1"/>
  <c r="K52" i="48"/>
  <c r="Q50" i="36"/>
  <c r="R50" i="36" s="1"/>
  <c r="Q47" i="36"/>
  <c r="R47" i="36" s="1"/>
  <c r="AB47" i="36" s="1"/>
  <c r="Q49" i="36"/>
  <c r="Q10" i="36"/>
  <c r="R10" i="36" s="1"/>
  <c r="AB10" i="36" s="1"/>
  <c r="Q22" i="36"/>
  <c r="R22" i="36" s="1"/>
  <c r="AB22" i="36" s="1"/>
  <c r="Q11" i="36"/>
  <c r="Q12" i="36"/>
  <c r="R12" i="36" s="1"/>
  <c r="AB12" i="36" s="1"/>
  <c r="Q18" i="36"/>
  <c r="R18" i="36" s="1"/>
  <c r="AB18" i="36" s="1"/>
  <c r="V48" i="53"/>
  <c r="Q42" i="36"/>
  <c r="R42" i="36" s="1"/>
  <c r="AB42" i="36" s="1"/>
  <c r="Q38" i="36"/>
  <c r="R38" i="36" s="1"/>
  <c r="AB38" i="36" s="1"/>
  <c r="Q45" i="36"/>
  <c r="R45" i="36" s="1"/>
  <c r="AB45" i="36" s="1"/>
  <c r="Q48" i="36"/>
  <c r="R48" i="36" s="1"/>
  <c r="AB48" i="36" s="1"/>
  <c r="Q44" i="36"/>
  <c r="R44" i="36" s="1"/>
  <c r="AB44" i="36" s="1"/>
  <c r="Q46" i="36"/>
  <c r="R46" i="36" s="1"/>
  <c r="AB46" i="36" s="1"/>
  <c r="R49" i="36"/>
  <c r="AB49" i="36" s="1"/>
  <c r="Q43" i="36"/>
  <c r="R43" i="36" s="1"/>
  <c r="AB43" i="36" s="1"/>
  <c r="Q41" i="36"/>
  <c r="R41" i="36" s="1"/>
  <c r="AB41" i="36" s="1"/>
  <c r="Q39" i="36"/>
  <c r="R39" i="36" s="1"/>
  <c r="AB39" i="36" s="1"/>
  <c r="Q40" i="36"/>
  <c r="R40" i="36" s="1"/>
  <c r="AB40" i="36" s="1"/>
  <c r="R42" i="33"/>
  <c r="V34" i="53"/>
  <c r="V33" i="53" s="1"/>
  <c r="Q34" i="36"/>
  <c r="R34" i="36" s="1"/>
  <c r="AB34" i="36" s="1"/>
  <c r="Q24" i="36"/>
  <c r="R24" i="36" s="1"/>
  <c r="AB24" i="36" s="1"/>
  <c r="Q25" i="36"/>
  <c r="R25" i="36" s="1"/>
  <c r="AB25" i="36" s="1"/>
  <c r="Q23" i="36"/>
  <c r="R23" i="36" s="1"/>
  <c r="AB23" i="36" s="1"/>
  <c r="Q35" i="36"/>
  <c r="R35" i="36" s="1"/>
  <c r="AB35" i="36" s="1"/>
  <c r="Q36" i="36"/>
  <c r="R36" i="36" s="1"/>
  <c r="AB36" i="36" s="1"/>
  <c r="Q37" i="36"/>
  <c r="R37" i="36" s="1"/>
  <c r="AB37" i="36" s="1"/>
  <c r="R11" i="36"/>
  <c r="AB11" i="36" s="1"/>
  <c r="Q13" i="36"/>
  <c r="Q14" i="36"/>
  <c r="R14" i="36" s="1"/>
  <c r="AB14" i="36" s="1"/>
  <c r="Q26" i="36"/>
  <c r="R26" i="36" s="1"/>
  <c r="AB26" i="36" s="1"/>
  <c r="Q17" i="36"/>
  <c r="R17" i="36" s="1"/>
  <c r="AB17" i="36" s="1"/>
  <c r="Q19" i="36"/>
  <c r="R19" i="36" s="1"/>
  <c r="AB19" i="36" s="1"/>
  <c r="R20" i="36"/>
  <c r="AB20" i="36" s="1"/>
  <c r="Q21" i="36"/>
  <c r="R21" i="36" s="1"/>
  <c r="AB21" i="36" s="1"/>
  <c r="Q15" i="36"/>
  <c r="R15" i="36" s="1"/>
  <c r="AB15" i="36" s="1"/>
  <c r="Q27" i="36"/>
  <c r="R27" i="36" s="1"/>
  <c r="AB27" i="36" s="1"/>
  <c r="Q28" i="36"/>
  <c r="R28" i="36" s="1"/>
  <c r="AB28" i="36" s="1"/>
  <c r="Q29" i="36"/>
  <c r="R29" i="36" s="1"/>
  <c r="AB29" i="36" s="1"/>
  <c r="Q30" i="36"/>
  <c r="R30" i="36" s="1"/>
  <c r="AB30" i="36" s="1"/>
  <c r="Q31" i="36"/>
  <c r="R31" i="36" s="1"/>
  <c r="AB31" i="36" s="1"/>
  <c r="Q32" i="36"/>
  <c r="R32" i="36" s="1"/>
  <c r="AB32" i="36" s="1"/>
  <c r="Q33" i="36"/>
  <c r="R33" i="36" s="1"/>
  <c r="AB33" i="36" s="1"/>
  <c r="Q16" i="36"/>
  <c r="R16" i="36" s="1"/>
  <c r="AB16" i="36" s="1"/>
  <c r="V30" i="53"/>
  <c r="Q14" i="7"/>
  <c r="Q36" i="7"/>
  <c r="Q35" i="7" s="1"/>
  <c r="Q31" i="7"/>
  <c r="Q9" i="36" l="1"/>
  <c r="R13" i="36"/>
  <c r="AB13" i="36" s="1"/>
  <c r="R9" i="36"/>
  <c r="AB50" i="36"/>
  <c r="Q30" i="7"/>
  <c r="Q29" i="7" s="1"/>
  <c r="R22" i="33"/>
  <c r="R29" i="32"/>
  <c r="R49" i="32" s="1"/>
  <c r="Q49" i="7"/>
  <c r="V29" i="53"/>
  <c r="V53" i="53"/>
  <c r="R51" i="36" l="1"/>
  <c r="AB9" i="36"/>
  <c r="AB51" i="36" s="1"/>
  <c r="V50" i="53"/>
  <c r="V28" i="53"/>
  <c r="R52" i="32"/>
  <c r="Q52" i="7"/>
  <c r="AB54"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B925AF77-9E42-4182-9D51-E0666321532B}">
      <text>
        <r>
          <rPr>
            <sz val="16"/>
            <color indexed="81"/>
            <rFont val="MS P ゴシック"/>
            <family val="3"/>
            <charset val="128"/>
          </rPr>
          <t>起点賃金水準①②③には、</t>
        </r>
        <r>
          <rPr>
            <b/>
            <sz val="16"/>
            <color indexed="81"/>
            <rFont val="MS P ゴシック"/>
            <family val="3"/>
            <charset val="128"/>
          </rPr>
          <t>令和６年度の職員の状況</t>
        </r>
        <r>
          <rPr>
            <sz val="16"/>
            <color indexed="81"/>
            <rFont val="MS P ゴシック"/>
            <family val="3"/>
            <charset val="128"/>
          </rPr>
          <t>（役職・等級・勤務時間など）</t>
        </r>
        <r>
          <rPr>
            <b/>
            <sz val="16"/>
            <color indexed="81"/>
            <rFont val="MS P ゴシック"/>
            <family val="3"/>
            <charset val="128"/>
          </rPr>
          <t>を、令和５年度の賃金水準に当てはめて</t>
        </r>
        <r>
          <rPr>
            <sz val="16"/>
            <color indexed="81"/>
            <rFont val="MS P ゴシック"/>
            <family val="3"/>
            <charset val="128"/>
          </rPr>
          <t>算出した値を入力してください。</t>
        </r>
        <r>
          <rPr>
            <b/>
            <sz val="16"/>
            <color indexed="81"/>
            <rFont val="MS P ゴシック"/>
            <family val="3"/>
            <charset val="128"/>
          </rPr>
          <t xml:space="preserve">
</t>
        </r>
        <r>
          <rPr>
            <sz val="16"/>
            <color indexed="81"/>
            <rFont val="MS P ゴシック"/>
            <family val="3"/>
            <charset val="128"/>
          </rPr>
          <t>なお、</t>
        </r>
        <r>
          <rPr>
            <b/>
            <sz val="16"/>
            <color indexed="81"/>
            <rFont val="MS P ゴシック"/>
            <family val="3"/>
            <charset val="128"/>
          </rPr>
          <t>③には、令和６年度の人事院勧告に伴う増額改定への対応として各職員に支給した額は</t>
        </r>
        <r>
          <rPr>
            <b/>
            <u/>
            <sz val="16"/>
            <color indexed="81"/>
            <rFont val="MS P ゴシック"/>
            <family val="3"/>
            <charset val="128"/>
          </rPr>
          <t>含めず、⑤にその金額を入力してください</t>
        </r>
        <r>
          <rPr>
            <b/>
            <sz val="16"/>
            <color indexed="81"/>
            <rFont val="MS P ゴシック"/>
            <family val="3"/>
            <charset val="128"/>
          </rPr>
          <t xml:space="preserve">。
</t>
        </r>
        <r>
          <rPr>
            <sz val="16"/>
            <color indexed="81"/>
            <rFont val="MS P ゴシック"/>
            <family val="3"/>
            <charset val="128"/>
          </rPr>
          <t>また、起点賃金水準には、</t>
        </r>
        <r>
          <rPr>
            <b/>
            <sz val="16"/>
            <color indexed="81"/>
            <rFont val="MS P ゴシック"/>
            <family val="3"/>
            <charset val="128"/>
          </rPr>
          <t>令和５年度に係る残額は含み</t>
        </r>
        <r>
          <rPr>
            <sz val="16"/>
            <color indexed="81"/>
            <rFont val="MS P ゴシック"/>
            <family val="3"/>
            <charset val="128"/>
          </rPr>
          <t>、</t>
        </r>
        <r>
          <rPr>
            <b/>
            <sz val="16"/>
            <color indexed="81"/>
            <rFont val="MS P ゴシック"/>
            <family val="3"/>
            <charset val="128"/>
          </rPr>
          <t>令和４年度に係る残額として</t>
        </r>
        <r>
          <rPr>
            <sz val="16"/>
            <color indexed="81"/>
            <rFont val="MS P ゴシック"/>
            <family val="3"/>
            <charset val="128"/>
          </rPr>
          <t>令和５年度に</t>
        </r>
        <r>
          <rPr>
            <b/>
            <sz val="16"/>
            <color indexed="81"/>
            <rFont val="MS P ゴシック"/>
            <family val="3"/>
            <charset val="128"/>
          </rPr>
          <t>支給した分は含めない</t>
        </r>
        <r>
          <rPr>
            <sz val="16"/>
            <color indexed="81"/>
            <rFont val="MS P ゴシック"/>
            <family val="3"/>
            <charset val="128"/>
          </rPr>
          <t>でください</t>
        </r>
        <r>
          <rPr>
            <b/>
            <sz val="16"/>
            <color indexed="81"/>
            <rFont val="MS P ゴシック"/>
            <family val="3"/>
            <charset val="128"/>
          </rPr>
          <t>。</t>
        </r>
      </text>
    </comment>
    <comment ref="Q6" authorId="0" shapeId="0" xr:uid="{6E5BDFC3-8804-48F9-AAFB-1EEE3F1D95A5}">
      <text>
        <r>
          <rPr>
            <sz val="16"/>
            <color indexed="81"/>
            <rFont val="MS P ゴシック"/>
            <family val="3"/>
            <charset val="128"/>
          </rPr>
          <t>⑤には</t>
        </r>
        <r>
          <rPr>
            <b/>
            <sz val="16"/>
            <color indexed="81"/>
            <rFont val="MS P ゴシック"/>
            <family val="3"/>
            <charset val="128"/>
          </rPr>
          <t>、令和６年度の人事院勧告に伴う増額改定への対応として各職員に支給した額</t>
        </r>
        <r>
          <rPr>
            <sz val="16"/>
            <color indexed="81"/>
            <rFont val="MS P ゴシック"/>
            <family val="3"/>
            <charset val="128"/>
          </rPr>
          <t>を入力してください。</t>
        </r>
      </text>
    </comment>
    <comment ref="V6" authorId="0" shapeId="0" xr:uid="{ADAD3779-62F5-4C4A-953D-027C90EBE1FA}">
      <text>
        <r>
          <rPr>
            <sz val="18"/>
            <color indexed="81"/>
            <rFont val="MS P ゴシック"/>
            <family val="3"/>
            <charset val="128"/>
          </rPr>
          <t>加算当年度の支払賃金⑦⑧⑨には、それぞれ、</t>
        </r>
        <r>
          <rPr>
            <b/>
            <sz val="18"/>
            <color indexed="81"/>
            <rFont val="MS P ゴシック"/>
            <family val="3"/>
            <charset val="128"/>
          </rPr>
          <t>令和６年度に職員に支払った賃金の</t>
        </r>
        <r>
          <rPr>
            <b/>
            <u/>
            <sz val="18"/>
            <color indexed="81"/>
            <rFont val="MS P ゴシック"/>
            <family val="3"/>
            <charset val="128"/>
          </rPr>
          <t>実績</t>
        </r>
        <r>
          <rPr>
            <sz val="18"/>
            <color indexed="81"/>
            <rFont val="MS P ゴシック"/>
            <family val="3"/>
            <charset val="128"/>
          </rPr>
          <t>（時間外労働に係る支給額は除く）を入力してください。
また、</t>
        </r>
        <r>
          <rPr>
            <b/>
            <sz val="18"/>
            <color indexed="81"/>
            <rFont val="MS P ゴシック"/>
            <family val="3"/>
            <charset val="128"/>
          </rPr>
          <t>賃金台帳等の内容と整合性が取れていること</t>
        </r>
        <r>
          <rPr>
            <sz val="18"/>
            <color indexed="81"/>
            <rFont val="MS P ゴシック"/>
            <family val="3"/>
            <charset val="128"/>
          </rPr>
          <t>を</t>
        </r>
        <r>
          <rPr>
            <b/>
            <u/>
            <sz val="18"/>
            <color indexed="81"/>
            <rFont val="MS P ゴシック"/>
            <family val="3"/>
            <charset val="128"/>
          </rPr>
          <t>必ず</t>
        </r>
        <r>
          <rPr>
            <sz val="18"/>
            <color indexed="81"/>
            <rFont val="MS P ゴシック"/>
            <family val="3"/>
            <charset val="128"/>
          </rPr>
          <t>確認してください</t>
        </r>
        <r>
          <rPr>
            <sz val="22"/>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<sst xmlns="http://schemas.openxmlformats.org/spreadsheetml/2006/main" count="1658" uniqueCount="685">
  <si>
    <t>市町村名</t>
    <rPh sb="0" eb="3">
      <t>シチョウソン</t>
    </rPh>
    <rPh sb="3" eb="4">
      <t>メイ</t>
    </rPh>
    <phoneticPr fontId="4"/>
  </si>
  <si>
    <t>施設・事業所名</t>
    <rPh sb="0" eb="2">
      <t>シセツ</t>
    </rPh>
    <rPh sb="3" eb="6">
      <t>ジギョウショ</t>
    </rPh>
    <rPh sb="6" eb="7">
      <t>メイ</t>
    </rPh>
    <phoneticPr fontId="4"/>
  </si>
  <si>
    <t>施設・事業所類型</t>
    <rPh sb="0" eb="2">
      <t>シセツ</t>
    </rPh>
    <rPh sb="3" eb="6">
      <t>ジギョウショ</t>
    </rPh>
    <rPh sb="6" eb="8">
      <t>ルイケイ</t>
    </rPh>
    <phoneticPr fontId="4"/>
  </si>
  <si>
    <t>施設・事業所番号</t>
    <rPh sb="0" eb="2">
      <t>シセツ</t>
    </rPh>
    <rPh sb="3" eb="6">
      <t>ジギョウショ</t>
    </rPh>
    <rPh sb="6" eb="8">
      <t>バンゴウ</t>
    </rPh>
    <phoneticPr fontId="4"/>
  </si>
  <si>
    <t>※</t>
    <phoneticPr fontId="4"/>
  </si>
  <si>
    <t>職種</t>
    <rPh sb="0" eb="2">
      <t>ショクシュ</t>
    </rPh>
    <phoneticPr fontId="4"/>
  </si>
  <si>
    <t>人</t>
    <rPh sb="0" eb="1">
      <t>ニン</t>
    </rPh>
    <phoneticPr fontId="4"/>
  </si>
  <si>
    <t>①</t>
    <phoneticPr fontId="4"/>
  </si>
  <si>
    <t>②</t>
    <phoneticPr fontId="4"/>
  </si>
  <si>
    <t>令和　　年　　月　　日</t>
    <rPh sb="0" eb="2">
      <t>レイワ</t>
    </rPh>
    <rPh sb="4" eb="5">
      <t>ネン</t>
    </rPh>
    <rPh sb="7" eb="8">
      <t>ツキ</t>
    </rPh>
    <rPh sb="10" eb="11">
      <t>ヒ</t>
    </rPh>
    <phoneticPr fontId="4"/>
  </si>
  <si>
    <t>事業者名</t>
    <rPh sb="0" eb="4">
      <t>ジギョウシャメイ</t>
    </rPh>
    <phoneticPr fontId="4"/>
  </si>
  <si>
    <t>代表者名</t>
    <rPh sb="0" eb="3">
      <t>ダイヒョウシャ</t>
    </rPh>
    <rPh sb="3" eb="4">
      <t>メイ</t>
    </rPh>
    <phoneticPr fontId="4"/>
  </si>
  <si>
    <t>✔</t>
    <phoneticPr fontId="4"/>
  </si>
  <si>
    <t>○</t>
    <phoneticPr fontId="4"/>
  </si>
  <si>
    <t>④</t>
    <phoneticPr fontId="4"/>
  </si>
  <si>
    <t>円</t>
    <rPh sb="0" eb="1">
      <t>エン</t>
    </rPh>
    <phoneticPr fontId="4"/>
  </si>
  <si>
    <t>賃金改善実施期間</t>
    <rPh sb="0" eb="2">
      <t>チンギン</t>
    </rPh>
    <rPh sb="2" eb="4">
      <t>カイゼン</t>
    </rPh>
    <rPh sb="4" eb="6">
      <t>ジッシ</t>
    </rPh>
    <rPh sb="6" eb="8">
      <t>キカン</t>
    </rPh>
    <phoneticPr fontId="4"/>
  </si>
  <si>
    <t>※1</t>
    <phoneticPr fontId="4"/>
  </si>
  <si>
    <t>※2</t>
    <phoneticPr fontId="4"/>
  </si>
  <si>
    <t>③支払賃金</t>
    <phoneticPr fontId="4"/>
  </si>
  <si>
    <t>④③のうち、加算前年度の加算残額に係る支払賃金</t>
    <phoneticPr fontId="4"/>
  </si>
  <si>
    <t>⑤③のうち、加算Ⅱの新規事由による賃金改善額</t>
    <phoneticPr fontId="4"/>
  </si>
  <si>
    <t>②うち基準年度からの増減分</t>
    <rPh sb="3" eb="5">
      <t>キジュン</t>
    </rPh>
    <rPh sb="5" eb="7">
      <t>ネンド</t>
    </rPh>
    <rPh sb="10" eb="12">
      <t>ゾウゲン</t>
    </rPh>
    <rPh sb="12" eb="13">
      <t>ブン</t>
    </rPh>
    <phoneticPr fontId="4"/>
  </si>
  <si>
    <t>③</t>
    <phoneticPr fontId="4"/>
  </si>
  <si>
    <t>④うち基準年度からの増減分</t>
    <rPh sb="3" eb="5">
      <t>キジュン</t>
    </rPh>
    <rPh sb="5" eb="7">
      <t>ネンド</t>
    </rPh>
    <rPh sb="10" eb="12">
      <t>ゾウゲン</t>
    </rPh>
    <rPh sb="12" eb="13">
      <t>ブン</t>
    </rPh>
    <phoneticPr fontId="4"/>
  </si>
  <si>
    <t>施設・事業所名</t>
    <phoneticPr fontId="4"/>
  </si>
  <si>
    <t>賃金改善明細（職員別表）</t>
    <rPh sb="4" eb="6">
      <t>メイサイ</t>
    </rPh>
    <rPh sb="7" eb="9">
      <t>ショクイン</t>
    </rPh>
    <rPh sb="9" eb="10">
      <t>ベツ</t>
    </rPh>
    <rPh sb="10" eb="11">
      <t>ヒョウ</t>
    </rPh>
    <phoneticPr fontId="4"/>
  </si>
  <si>
    <t>No</t>
    <phoneticPr fontId="4"/>
  </si>
  <si>
    <t>職員名</t>
    <phoneticPr fontId="4"/>
  </si>
  <si>
    <t>職種</t>
    <phoneticPr fontId="4"/>
  </si>
  <si>
    <r>
      <t>経験年数　</t>
    </r>
    <r>
      <rPr>
        <sz val="12"/>
        <rFont val="ＭＳ ゴシック"/>
        <family val="3"/>
        <charset val="128"/>
      </rPr>
      <t>※1</t>
    </r>
    <phoneticPr fontId="4"/>
  </si>
  <si>
    <r>
      <t xml:space="preserve">常勤
非常勤
</t>
    </r>
    <r>
      <rPr>
        <sz val="12"/>
        <rFont val="ＭＳ ゴシック"/>
        <family val="3"/>
        <charset val="128"/>
      </rPr>
      <t>※2</t>
    </r>
    <phoneticPr fontId="4"/>
  </si>
  <si>
    <r>
      <t xml:space="preserve">常勤
換算値
</t>
    </r>
    <r>
      <rPr>
        <sz val="12"/>
        <rFont val="ＭＳ ゴシック"/>
        <family val="3"/>
        <charset val="128"/>
      </rPr>
      <t>※3</t>
    </r>
    <phoneticPr fontId="4"/>
  </si>
  <si>
    <t>法人役員との兼務</t>
    <phoneticPr fontId="4"/>
  </si>
  <si>
    <t>起点賃金水準</t>
    <rPh sb="0" eb="2">
      <t>キテン</t>
    </rPh>
    <rPh sb="2" eb="4">
      <t>チンギン</t>
    </rPh>
    <rPh sb="4" eb="6">
      <t>スイジュン</t>
    </rPh>
    <phoneticPr fontId="4"/>
  </si>
  <si>
    <t>加算当年度内の賃金改善実施期間における支払賃金</t>
    <rPh sb="0" eb="2">
      <t>カサン</t>
    </rPh>
    <rPh sb="2" eb="5">
      <t>トウネンド</t>
    </rPh>
    <rPh sb="5" eb="6">
      <t>ナイ</t>
    </rPh>
    <rPh sb="7" eb="9">
      <t>チンギン</t>
    </rPh>
    <rPh sb="9" eb="11">
      <t>カイゼン</t>
    </rPh>
    <rPh sb="11" eb="13">
      <t>ジッシ</t>
    </rPh>
    <rPh sb="13" eb="15">
      <t>キカン</t>
    </rPh>
    <rPh sb="19" eb="21">
      <t>シハラ</t>
    </rPh>
    <rPh sb="21" eb="23">
      <t>チンギン</t>
    </rPh>
    <phoneticPr fontId="4"/>
  </si>
  <si>
    <t>備考</t>
    <rPh sb="0" eb="2">
      <t>ビコウ</t>
    </rPh>
    <phoneticPr fontId="4"/>
  </si>
  <si>
    <r>
      <t>基準年度における賃金水準を適用した場合の賃金</t>
    </r>
    <r>
      <rPr>
        <sz val="12"/>
        <rFont val="ＭＳ ゴシック"/>
        <family val="3"/>
        <charset val="128"/>
      </rPr>
      <t>※4</t>
    </r>
    <rPh sb="0" eb="2">
      <t>キジュン</t>
    </rPh>
    <rPh sb="2" eb="4">
      <t>ネンド</t>
    </rPh>
    <rPh sb="8" eb="10">
      <t>チンギン</t>
    </rPh>
    <rPh sb="10" eb="12">
      <t>スイジュン</t>
    </rPh>
    <rPh sb="13" eb="15">
      <t>テキヨウ</t>
    </rPh>
    <rPh sb="17" eb="19">
      <t>バアイ</t>
    </rPh>
    <rPh sb="20" eb="22">
      <t>チンギン</t>
    </rPh>
    <phoneticPr fontId="4"/>
  </si>
  <si>
    <r>
      <t>人件費の
改定状況   部分</t>
    </r>
    <r>
      <rPr>
        <sz val="12"/>
        <rFont val="ＭＳ ゴシック"/>
        <family val="3"/>
        <charset val="128"/>
      </rPr>
      <t>※5</t>
    </r>
    <r>
      <rPr>
        <sz val="14"/>
        <rFont val="ＭＳ ゴシック"/>
        <family val="3"/>
        <charset val="128"/>
      </rPr>
      <t xml:space="preserve">
⑤</t>
    </r>
    <rPh sb="0" eb="3">
      <t>ジンケンヒ</t>
    </rPh>
    <rPh sb="5" eb="7">
      <t>カイテイ</t>
    </rPh>
    <rPh sb="7" eb="9">
      <t>ジョウキョウ</t>
    </rPh>
    <rPh sb="12" eb="14">
      <t>ブブン</t>
    </rPh>
    <phoneticPr fontId="4"/>
  </si>
  <si>
    <t>基本給
①</t>
    <phoneticPr fontId="4"/>
  </si>
  <si>
    <t>手当
②</t>
    <rPh sb="0" eb="2">
      <t>テアテ</t>
    </rPh>
    <phoneticPr fontId="4"/>
  </si>
  <si>
    <t>賞与
（一時金）
③</t>
    <rPh sb="0" eb="2">
      <t>ショウヨ</t>
    </rPh>
    <phoneticPr fontId="4"/>
  </si>
  <si>
    <r>
      <t xml:space="preserve">小計
</t>
    </r>
    <r>
      <rPr>
        <sz val="12"/>
        <rFont val="ＭＳ ゴシック"/>
        <family val="3"/>
        <charset val="128"/>
      </rPr>
      <t>④
（①＋②＋③）</t>
    </r>
    <rPh sb="0" eb="2">
      <t>ショウケイ</t>
    </rPh>
    <phoneticPr fontId="4"/>
  </si>
  <si>
    <t>総額</t>
    <rPh sb="0" eb="2">
      <t>ソウガク</t>
    </rPh>
    <phoneticPr fontId="4"/>
  </si>
  <si>
    <t>【記入における留意事項】</t>
    <phoneticPr fontId="4"/>
  </si>
  <si>
    <t>施設・事業所に現に勤務している職員全員（職種を問わず、非常勤を含む。）を記載すること。</t>
    <phoneticPr fontId="4"/>
  </si>
  <si>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4"/>
  </si>
  <si>
    <t>経験年数については、第４の１によるものとする。</t>
    <rPh sb="10" eb="11">
      <t>ダイ</t>
    </rPh>
    <phoneticPr fontId="4"/>
  </si>
  <si>
    <t>※2　</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</si>
  <si>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4"/>
  </si>
  <si>
    <t>又は当該者以外の者であって１日６時間以上かつ月20日以上勤務するものをいい、「非常勤」とは常勤以外の者をいう。</t>
    <phoneticPr fontId="4"/>
  </si>
  <si>
    <t>※3</t>
    <phoneticPr fontId="4"/>
  </si>
  <si>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4"/>
  </si>
  <si>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4"/>
  </si>
  <si>
    <t>※4</t>
    <phoneticPr fontId="4"/>
  </si>
  <si>
    <t>法定福利費等の事業主負担額を除く。基準年度については、第４の２(1)キ又は(2)オによるものとする。</t>
    <rPh sb="12" eb="13">
      <t>ガク</t>
    </rPh>
    <rPh sb="14" eb="15">
      <t>ノゾ</t>
    </rPh>
    <rPh sb="27" eb="28">
      <t>ダイ</t>
    </rPh>
    <rPh sb="35" eb="36">
      <t>マタ</t>
    </rPh>
    <phoneticPr fontId="4"/>
  </si>
  <si>
    <t>※5</t>
    <phoneticPr fontId="4"/>
  </si>
  <si>
    <t>人件費の改定状況部分については、施設の職員構成等を踏まえ、施設の判断で適切に配分を行った額を記入すること。法定福利費等の事業主負担額を除く。</t>
    <rPh sb="53" eb="55">
      <t>ホウテイ</t>
    </rPh>
    <rPh sb="55" eb="57">
      <t>フクリ</t>
    </rPh>
    <rPh sb="57" eb="58">
      <t>ヒ</t>
    </rPh>
    <rPh sb="58" eb="59">
      <t>トウ</t>
    </rPh>
    <rPh sb="60" eb="63">
      <t>ジギョウヌシ</t>
    </rPh>
    <rPh sb="63" eb="65">
      <t>フタン</t>
    </rPh>
    <rPh sb="65" eb="66">
      <t>ガク</t>
    </rPh>
    <rPh sb="67" eb="68">
      <t>ノゾ</t>
    </rPh>
    <phoneticPr fontId="4"/>
  </si>
  <si>
    <t>※6</t>
    <phoneticPr fontId="4"/>
  </si>
  <si>
    <t>法定福利費等の事業主負担額を除く。</t>
    <phoneticPr fontId="4"/>
  </si>
  <si>
    <t>番号</t>
    <rPh sb="0" eb="2">
      <t>バンゴウ</t>
    </rPh>
    <phoneticPr fontId="4"/>
  </si>
  <si>
    <t>都道府県名</t>
    <rPh sb="0" eb="4">
      <t>トドウフケン</t>
    </rPh>
    <rPh sb="4" eb="5">
      <t>メイ</t>
    </rPh>
    <phoneticPr fontId="4"/>
  </si>
  <si>
    <t>市町村名</t>
    <rPh sb="0" eb="4">
      <t>シチョウソンメイ</t>
    </rPh>
    <phoneticPr fontId="4"/>
  </si>
  <si>
    <r>
      <t>施設・事業所名</t>
    </r>
    <r>
      <rPr>
        <vertAlign val="superscript"/>
        <sz val="12"/>
        <rFont val="HGｺﾞｼｯｸM"/>
        <family val="3"/>
        <charset val="128"/>
      </rPr>
      <t>※1</t>
    </r>
    <rPh sb="0" eb="2">
      <t>シセツ</t>
    </rPh>
    <rPh sb="3" eb="6">
      <t>ジギョウショ</t>
    </rPh>
    <rPh sb="6" eb="7">
      <t>メイ</t>
    </rPh>
    <phoneticPr fontId="4"/>
  </si>
  <si>
    <t>他事業所への拠出額
（円）</t>
    <rPh sb="0" eb="1">
      <t>ホカ</t>
    </rPh>
    <rPh sb="1" eb="4">
      <t>ジギョウショ</t>
    </rPh>
    <rPh sb="6" eb="8">
      <t>キョシュツ</t>
    </rPh>
    <rPh sb="8" eb="9">
      <t>ガク</t>
    </rPh>
    <rPh sb="11" eb="12">
      <t>エン</t>
    </rPh>
    <phoneticPr fontId="4"/>
  </si>
  <si>
    <t>他事業所からの受入額
（円）</t>
    <rPh sb="0" eb="1">
      <t>ホカ</t>
    </rPh>
    <rPh sb="1" eb="4">
      <t>ジギョウショ</t>
    </rPh>
    <rPh sb="7" eb="9">
      <t>ウケイレ</t>
    </rPh>
    <rPh sb="9" eb="10">
      <t>ガク</t>
    </rPh>
    <rPh sb="12" eb="13">
      <t>エン</t>
    </rPh>
    <phoneticPr fontId="4"/>
  </si>
  <si>
    <t>うち基準年度からの増減額
（円）</t>
    <rPh sb="2" eb="4">
      <t>キジュン</t>
    </rPh>
    <rPh sb="14" eb="15">
      <t>エン</t>
    </rPh>
    <phoneticPr fontId="4"/>
  </si>
  <si>
    <t>例１</t>
    <rPh sb="0" eb="1">
      <t>レイ</t>
    </rPh>
    <phoneticPr fontId="4"/>
  </si>
  <si>
    <t>○○県</t>
    <rPh sb="2" eb="3">
      <t>ケン</t>
    </rPh>
    <phoneticPr fontId="4"/>
  </si>
  <si>
    <t>○○市</t>
    <rPh sb="2" eb="3">
      <t>シ</t>
    </rPh>
    <phoneticPr fontId="4"/>
  </si>
  <si>
    <t>○○保育所</t>
    <rPh sb="2" eb="5">
      <t>ホイクショ</t>
    </rPh>
    <phoneticPr fontId="4"/>
  </si>
  <si>
    <t>合計</t>
    <rPh sb="0" eb="2">
      <t>ゴウケイ</t>
    </rPh>
    <phoneticPr fontId="4"/>
  </si>
  <si>
    <t>同一事業者が運営する全ての施設・事業所（特定教育・保育施設及び特定地域型保育事業所）について記入すること。</t>
    <phoneticPr fontId="4"/>
  </si>
  <si>
    <t>別紙様式６</t>
    <rPh sb="0" eb="2">
      <t>ベッシ</t>
    </rPh>
    <rPh sb="2" eb="4">
      <t>ヨウシキ</t>
    </rPh>
    <phoneticPr fontId="4"/>
  </si>
  <si>
    <t>（１）前年度の加算残額に対応する賃金改善の状況（前年度の加算残額がある場合のみ記入）</t>
    <rPh sb="3" eb="5">
      <t>ゼンネン</t>
    </rPh>
    <rPh sb="5" eb="6">
      <t>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</si>
  <si>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支払いの有無</t>
    <rPh sb="0" eb="2">
      <t>シハラ</t>
    </rPh>
    <rPh sb="4" eb="6">
      <t>ウム</t>
    </rPh>
    <phoneticPr fontId="4"/>
  </si>
  <si>
    <t>支払い時期</t>
    <rPh sb="0" eb="2">
      <t>シハラ</t>
    </rPh>
    <rPh sb="3" eb="5">
      <t>ジキ</t>
    </rPh>
    <phoneticPr fontId="4"/>
  </si>
  <si>
    <t>賃金改善の方法</t>
    <rPh sb="0" eb="2">
      <t>チンギン</t>
    </rPh>
    <rPh sb="2" eb="4">
      <t>カイゼン</t>
    </rPh>
    <rPh sb="5" eb="7">
      <t>ホウホウ</t>
    </rPh>
    <phoneticPr fontId="4"/>
  </si>
  <si>
    <t>基本給</t>
    <rPh sb="0" eb="3">
      <t>キホンキュウ</t>
    </rPh>
    <phoneticPr fontId="4"/>
  </si>
  <si>
    <t>支払った給与の項目</t>
    <rPh sb="0" eb="2">
      <t>シハラ</t>
    </rPh>
    <rPh sb="4" eb="6">
      <t>キュウヨ</t>
    </rPh>
    <rPh sb="7" eb="9">
      <t>コウモク</t>
    </rPh>
    <phoneticPr fontId="4"/>
  </si>
  <si>
    <t>手当（　　　　）</t>
    <rPh sb="0" eb="2">
      <t>テアテ</t>
    </rPh>
    <phoneticPr fontId="4"/>
  </si>
  <si>
    <t>賞与（一時金）</t>
    <rPh sb="0" eb="2">
      <t>ショウヨ</t>
    </rPh>
    <rPh sb="3" eb="6">
      <t>イチジキン</t>
    </rPh>
    <phoneticPr fontId="4"/>
  </si>
  <si>
    <t>その他（　　　　）</t>
    <rPh sb="2" eb="3">
      <t>ホカ</t>
    </rPh>
    <phoneticPr fontId="4"/>
  </si>
  <si>
    <t>　具体的な支払い方法</t>
    <rPh sb="1" eb="4">
      <t>グタイテキ</t>
    </rPh>
    <rPh sb="5" eb="7">
      <t>シハラ</t>
    </rPh>
    <rPh sb="8" eb="10">
      <t>ホウホウ</t>
    </rPh>
    <phoneticPr fontId="4"/>
  </si>
  <si>
    <t>「①欄の金額＞②欄の金額」となっている場合には、残る加算残額に対応する賃金の支払い予定についても③欄に記入し、当該賃金について速やかに支払うとともに、支払い後に改めて本様式による実績報告書を提出すること。</t>
    <rPh sb="2" eb="3">
      <t>ラン</t>
    </rPh>
    <rPh sb="4" eb="6">
      <t>キンガク</t>
    </rPh>
    <rPh sb="8" eb="9">
      <t>ラン</t>
    </rPh>
    <rPh sb="10" eb="12">
      <t>キンガク</t>
    </rPh>
    <rPh sb="19" eb="21">
      <t>バアイ</t>
    </rPh>
    <rPh sb="24" eb="25">
      <t>ノコ</t>
    </rPh>
    <rPh sb="26" eb="28">
      <t>カサン</t>
    </rPh>
    <rPh sb="28" eb="30">
      <t>ザンガク</t>
    </rPh>
    <rPh sb="31" eb="33">
      <t>タイオウ</t>
    </rPh>
    <rPh sb="35" eb="37">
      <t>チンギン</t>
    </rPh>
    <rPh sb="38" eb="40">
      <t>シハラ</t>
    </rPh>
    <rPh sb="41" eb="43">
      <t>ヨテイ</t>
    </rPh>
    <rPh sb="49" eb="50">
      <t>ラン</t>
    </rPh>
    <rPh sb="51" eb="53">
      <t>キニュウ</t>
    </rPh>
    <rPh sb="55" eb="57">
      <t>トウガイ</t>
    </rPh>
    <rPh sb="57" eb="59">
      <t>チンギン</t>
    </rPh>
    <rPh sb="63" eb="64">
      <t>スミ</t>
    </rPh>
    <rPh sb="67" eb="69">
      <t>シハラ</t>
    </rPh>
    <rPh sb="75" eb="77">
      <t>シハラ</t>
    </rPh>
    <rPh sb="78" eb="79">
      <t>ゴ</t>
    </rPh>
    <rPh sb="80" eb="81">
      <t>アラタ</t>
    </rPh>
    <rPh sb="83" eb="84">
      <t>ホン</t>
    </rPh>
    <rPh sb="84" eb="86">
      <t>ヨウシキ</t>
    </rPh>
    <rPh sb="89" eb="91">
      <t>ジッセキ</t>
    </rPh>
    <rPh sb="91" eb="94">
      <t>ホウコクショ</t>
    </rPh>
    <rPh sb="95" eb="97">
      <t>テイシュツ</t>
    </rPh>
    <phoneticPr fontId="4"/>
  </si>
  <si>
    <t>（２）加算実績額</t>
    <rPh sb="3" eb="5">
      <t>カサン</t>
    </rPh>
    <rPh sb="5" eb="7">
      <t>ジッセキ</t>
    </rPh>
    <rPh sb="7" eb="8">
      <t>ガク</t>
    </rPh>
    <phoneticPr fontId="4"/>
  </si>
  <si>
    <t>加算実績額（千円未満の端数は切り捨て）（※）</t>
    <rPh sb="0" eb="2">
      <t>カサン</t>
    </rPh>
    <rPh sb="2" eb="4">
      <t>ジッセキ</t>
    </rPh>
    <rPh sb="4" eb="5">
      <t>ガク</t>
    </rPh>
    <phoneticPr fontId="4"/>
  </si>
  <si>
    <t>②特定加算実績額（千円未満の端数は切り捨て）（※）</t>
    <rPh sb="1" eb="3">
      <t>トクテイ</t>
    </rPh>
    <rPh sb="3" eb="5">
      <t>カサン</t>
    </rPh>
    <rPh sb="5" eb="7">
      <t>ジッセキ</t>
    </rPh>
    <rPh sb="7" eb="8">
      <t>ガク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</si>
  <si>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1" eb="132">
      <t>アト</t>
    </rPh>
    <rPh sb="134" eb="136">
      <t>キンガク</t>
    </rPh>
    <rPh sb="137" eb="139">
      <t>キニュウ</t>
    </rPh>
    <phoneticPr fontId="4"/>
  </si>
  <si>
    <t>（３）賃金改善等実績総額</t>
    <rPh sb="3" eb="5">
      <t>チンギン</t>
    </rPh>
    <rPh sb="5" eb="7">
      <t>カイゼン</t>
    </rPh>
    <rPh sb="7" eb="8">
      <t>トウ</t>
    </rPh>
    <rPh sb="8" eb="10">
      <t>ジッセキ</t>
    </rPh>
    <rPh sb="10" eb="11">
      <t>ソウ</t>
    </rPh>
    <rPh sb="11" eb="12">
      <t>ガク</t>
    </rPh>
    <phoneticPr fontId="4"/>
  </si>
  <si>
    <t>②賃金改善実績総額（③－④－⑤－⑥－⑦）</t>
    <rPh sb="7" eb="8">
      <t>ソウ</t>
    </rPh>
    <phoneticPr fontId="4"/>
  </si>
  <si>
    <t>⑨基準翌年度から加算当年度までの公定価格における人件費の改定分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</si>
  <si>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（４）他施設・事業所への配分等について</t>
    <rPh sb="3" eb="6">
      <t>タシセツ</t>
    </rPh>
    <rPh sb="7" eb="10">
      <t>ジギョウショ</t>
    </rPh>
    <rPh sb="12" eb="14">
      <t>ハイブン</t>
    </rPh>
    <rPh sb="14" eb="15">
      <t>トウ</t>
    </rPh>
    <phoneticPr fontId="4"/>
  </si>
  <si>
    <t>拠出実績額</t>
    <rPh sb="0" eb="2">
      <t>キョシュツ</t>
    </rPh>
    <rPh sb="2" eb="4">
      <t>ジッセキ</t>
    </rPh>
    <rPh sb="4" eb="5">
      <t>ガク</t>
    </rPh>
    <phoneticPr fontId="4"/>
  </si>
  <si>
    <t>受入実績額</t>
    <rPh sb="0" eb="1">
      <t>ウ</t>
    </rPh>
    <rPh sb="1" eb="2">
      <t>イ</t>
    </rPh>
    <rPh sb="2" eb="4">
      <t>ジッセキ</t>
    </rPh>
    <rPh sb="4" eb="5">
      <t>ガク</t>
    </rPh>
    <phoneticPr fontId="4"/>
  </si>
  <si>
    <t>別紙様式６別添２の「同一事業者内における拠出実績額・受入実績額一覧表」を添付すること。</t>
    <rPh sb="5" eb="7">
      <t>ベッテン</t>
    </rPh>
    <rPh sb="22" eb="24">
      <t>ジッセキ</t>
    </rPh>
    <rPh sb="28" eb="30">
      <t>ジッセキ</t>
    </rPh>
    <phoneticPr fontId="4"/>
  </si>
  <si>
    <t>（５）加算実績額と賃金改善に要した費用の総額との差額について</t>
    <rPh sb="3" eb="5">
      <t>カサン</t>
    </rPh>
    <rPh sb="5" eb="8">
      <t>ジッセキガク</t>
    </rPh>
    <rPh sb="9" eb="11">
      <t>チンギン</t>
    </rPh>
    <rPh sb="11" eb="13">
      <t>カイゼン</t>
    </rPh>
    <rPh sb="14" eb="15">
      <t>ヨウ</t>
    </rPh>
    <rPh sb="17" eb="19">
      <t>ヒヨウ</t>
    </rPh>
    <rPh sb="20" eb="22">
      <t>ソウガク</t>
    </rPh>
    <rPh sb="24" eb="26">
      <t>サガク</t>
    </rPh>
    <phoneticPr fontId="4"/>
  </si>
  <si>
    <t xml:space="preserve">加算実績額と賃金改善に要した費用の総額との差額（千円未満の端数は切り捨て）
</t>
    <rPh sb="0" eb="2">
      <t>カサン</t>
    </rPh>
    <rPh sb="2" eb="4">
      <t>ジッセキ</t>
    </rPh>
    <rPh sb="4" eb="5">
      <t>ガク</t>
    </rPh>
    <rPh sb="6" eb="8">
      <t>チンギン</t>
    </rPh>
    <rPh sb="8" eb="10">
      <t>カイゼン</t>
    </rPh>
    <rPh sb="11" eb="12">
      <t>ヨウ</t>
    </rPh>
    <rPh sb="14" eb="16">
      <t>ヒヨウ</t>
    </rPh>
    <rPh sb="17" eb="19">
      <t>ソウガク</t>
    </rPh>
    <rPh sb="21" eb="23">
      <t>サガク</t>
    </rPh>
    <phoneticPr fontId="4"/>
  </si>
  <si>
    <t>加算Ⅰ新規事由の有無</t>
    <phoneticPr fontId="4"/>
  </si>
  <si>
    <t>加算Ⅰ新規事由あり</t>
    <rPh sb="0" eb="2">
      <t>カサン</t>
    </rPh>
    <rPh sb="3" eb="5">
      <t>シンキ</t>
    </rPh>
    <rPh sb="5" eb="7">
      <t>ジユウ</t>
    </rPh>
    <phoneticPr fontId="4"/>
  </si>
  <si>
    <t>※加算Ⅰ新規事由の有無の別により、以下により算出すること。
・加算Ⅰ新規事由がある場合：
（２）②－（３）①
・加算Ⅰ新規事由がない場合：
（３）⑦－｛（３）③－（３）④－（３）⑤－（３）⑥｝－（４）②＋（４）④（※）</t>
    <phoneticPr fontId="4"/>
  </si>
  <si>
    <t>加算Ⅰ新規事由なし</t>
    <rPh sb="0" eb="2">
      <t>カサン</t>
    </rPh>
    <rPh sb="3" eb="5">
      <t>シンキ</t>
    </rPh>
    <rPh sb="5" eb="7">
      <t>ジユウ</t>
    </rPh>
    <phoneticPr fontId="4"/>
  </si>
  <si>
    <t>（以下、加算残額が生じた場合のみ記入）</t>
    <rPh sb="1" eb="3">
      <t>イカ</t>
    </rPh>
    <rPh sb="4" eb="6">
      <t>カサン</t>
    </rPh>
    <rPh sb="6" eb="8">
      <t>ザンガク</t>
    </rPh>
    <rPh sb="9" eb="10">
      <t>ショウ</t>
    </rPh>
    <rPh sb="12" eb="14">
      <t>バアイ</t>
    </rPh>
    <rPh sb="16" eb="18">
      <t>キニュウ</t>
    </rPh>
    <phoneticPr fontId="4"/>
  </si>
  <si>
    <t>加算残額に対応した賃金の支払い状況</t>
    <rPh sb="0" eb="2">
      <t>カサン</t>
    </rPh>
    <rPh sb="2" eb="4">
      <t>ザンガク</t>
    </rPh>
    <rPh sb="5" eb="7">
      <t>タイオウ</t>
    </rPh>
    <rPh sb="9" eb="11">
      <t>チンギン</t>
    </rPh>
    <rPh sb="12" eb="14">
      <t>シハラ</t>
    </rPh>
    <rPh sb="15" eb="17">
      <t>ジョウキョウ</t>
    </rPh>
    <phoneticPr fontId="4"/>
  </si>
  <si>
    <t>支払った（支払う予定の）給与の項目</t>
    <rPh sb="0" eb="2">
      <t>シハラ</t>
    </rPh>
    <rPh sb="5" eb="7">
      <t>シハラ</t>
    </rPh>
    <rPh sb="8" eb="10">
      <t>ヨテイ</t>
    </rPh>
    <rPh sb="12" eb="14">
      <t>キュウヨ</t>
    </rPh>
    <rPh sb="15" eb="17">
      <t>コウモク</t>
    </rPh>
    <phoneticPr fontId="4"/>
  </si>
  <si>
    <t>　</t>
    <phoneticPr fontId="4"/>
  </si>
  <si>
    <t>（４）②及び（４）④から法定福利費等の事業主負担分を除いたうえで算出すること。</t>
    <phoneticPr fontId="4"/>
  </si>
  <si>
    <t>上記について相違ないことを証明いたします。</t>
    <rPh sb="0" eb="2">
      <t>ジョウキ</t>
    </rPh>
    <rPh sb="6" eb="8">
      <t>ソウイ</t>
    </rPh>
    <rPh sb="13" eb="15">
      <t>ショウメイ</t>
    </rPh>
    <phoneticPr fontId="4"/>
  </si>
  <si>
    <t>別紙様式６別添１</t>
    <rPh sb="0" eb="2">
      <t>ベッシ</t>
    </rPh>
    <rPh sb="2" eb="4">
      <t>ヨウシキ</t>
    </rPh>
    <rPh sb="5" eb="7">
      <t>ベッテン</t>
    </rPh>
    <phoneticPr fontId="4"/>
  </si>
  <si>
    <t>賃金改善を行った場合の支払賃金※6</t>
    <rPh sb="0" eb="2">
      <t>チンギン</t>
    </rPh>
    <rPh sb="2" eb="4">
      <t>カイゼン</t>
    </rPh>
    <rPh sb="5" eb="6">
      <t>オコナ</t>
    </rPh>
    <rPh sb="8" eb="10">
      <t>バアイ</t>
    </rPh>
    <rPh sb="11" eb="13">
      <t>シハラ</t>
    </rPh>
    <rPh sb="13" eb="15">
      <t>チンギン</t>
    </rPh>
    <phoneticPr fontId="4"/>
  </si>
  <si>
    <t>←【様式６】（３）②賃金改善実績総額と一致</t>
    <rPh sb="16" eb="17">
      <t>ソウ</t>
    </rPh>
    <phoneticPr fontId="4"/>
  </si>
  <si>
    <t>←【様式６】（３）①賃金改善等実績総額と一致</t>
    <rPh sb="20" eb="22">
      <t>イッチ</t>
    </rPh>
    <phoneticPr fontId="4"/>
  </si>
  <si>
    <t>※7</t>
    <phoneticPr fontId="4"/>
  </si>
  <si>
    <t>別紙様式８別添１（６）又は（７）における「処遇改善等加算Ⅱによる賃金改善額」の「うち基準翌年度から加算当年度における賃金改善分」を対象職員ごとに算出して記入すること。法定福利費等の事業主負担額を除く。</t>
    <rPh sb="65" eb="67">
      <t>タイショウ</t>
    </rPh>
    <rPh sb="67" eb="69">
      <t>ショクイン</t>
    </rPh>
    <rPh sb="72" eb="74">
      <t>サンシュツ</t>
    </rPh>
    <rPh sb="76" eb="78">
      <t>キニュウ</t>
    </rPh>
    <phoneticPr fontId="4"/>
  </si>
  <si>
    <t>※8</t>
    <phoneticPr fontId="18"/>
  </si>
  <si>
    <t>別紙様式10別添１における「加算Ⅲによる賃金改善額」を対象職員ごとに記入すること。法定福利費等の事業主負担額を除く。</t>
    <phoneticPr fontId="4"/>
  </si>
  <si>
    <t>別紙様式６別添２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</si>
  <si>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4">
      <t>ジッセキ</t>
    </rPh>
    <rPh sb="14" eb="15">
      <t>ガク</t>
    </rPh>
    <rPh sb="16" eb="18">
      <t>ウケイレ</t>
    </rPh>
    <rPh sb="18" eb="20">
      <t>ジッセキ</t>
    </rPh>
    <rPh sb="20" eb="21">
      <t>ガク</t>
    </rPh>
    <rPh sb="21" eb="23">
      <t>イチラン</t>
    </rPh>
    <rPh sb="23" eb="24">
      <t>ヒョウ</t>
    </rPh>
    <phoneticPr fontId="4"/>
  </si>
  <si>
    <t>人数Ａ</t>
    <rPh sb="0" eb="2">
      <t>ニンズウ</t>
    </rPh>
    <phoneticPr fontId="4"/>
  </si>
  <si>
    <t>人数Ｂ</t>
    <rPh sb="0" eb="2">
      <t>ニンズウ</t>
    </rPh>
    <phoneticPr fontId="4"/>
  </si>
  <si>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4"/>
  </si>
  <si>
    <t>c</t>
    <phoneticPr fontId="4"/>
  </si>
  <si>
    <t>加算Ⅱの新規事由による賃金改善額</t>
    <rPh sb="0" eb="2">
      <t>カサン</t>
    </rPh>
    <rPh sb="4" eb="6">
      <t>シンキ</t>
    </rPh>
    <rPh sb="6" eb="8">
      <t>ジユウ</t>
    </rPh>
    <rPh sb="11" eb="13">
      <t>チンギン</t>
    </rPh>
    <rPh sb="13" eb="15">
      <t>カイゼン</t>
    </rPh>
    <rPh sb="15" eb="16">
      <t>ガク</t>
    </rPh>
    <phoneticPr fontId="4"/>
  </si>
  <si>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4"/>
  </si>
  <si>
    <t>職名</t>
    <rPh sb="0" eb="2">
      <t>ショクメイ</t>
    </rPh>
    <phoneticPr fontId="4"/>
  </si>
  <si>
    <t>改善した
給与項目</t>
    <rPh sb="0" eb="2">
      <t>カイゼン</t>
    </rPh>
    <rPh sb="5" eb="7">
      <t>キュウヨ</t>
    </rPh>
    <rPh sb="7" eb="9">
      <t>コウモク</t>
    </rPh>
    <phoneticPr fontId="4"/>
  </si>
  <si>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4"/>
  </si>
  <si>
    <t>例1</t>
    <rPh sb="0" eb="1">
      <t>レイ</t>
    </rPh>
    <phoneticPr fontId="4"/>
  </si>
  <si>
    <t>副主任保育士</t>
    <rPh sb="0" eb="1">
      <t>フク</t>
    </rPh>
    <rPh sb="1" eb="3">
      <t>シュニン</t>
    </rPh>
    <rPh sb="3" eb="6">
      <t>ホイクシ</t>
    </rPh>
    <phoneticPr fontId="4"/>
  </si>
  <si>
    <t>保育士</t>
    <rPh sb="0" eb="3">
      <t>ホイクシ</t>
    </rPh>
    <phoneticPr fontId="4"/>
  </si>
  <si>
    <t>×</t>
    <phoneticPr fontId="4"/>
  </si>
  <si>
    <t>月</t>
    <rPh sb="0" eb="1">
      <t>ツキ</t>
    </rPh>
    <phoneticPr fontId="4"/>
  </si>
  <si>
    <t>＝</t>
    <phoneticPr fontId="4"/>
  </si>
  <si>
    <t>例2</t>
    <rPh sb="0" eb="1">
      <t>レイ</t>
    </rPh>
    <phoneticPr fontId="4"/>
  </si>
  <si>
    <t>副主任保育士</t>
    <rPh sb="0" eb="3">
      <t>フクシュニン</t>
    </rPh>
    <rPh sb="3" eb="6">
      <t>ホイクシ</t>
    </rPh>
    <phoneticPr fontId="4"/>
  </si>
  <si>
    <t>例3</t>
    <rPh sb="0" eb="1">
      <t>レイ</t>
    </rPh>
    <phoneticPr fontId="4"/>
  </si>
  <si>
    <t>指導教諭</t>
    <rPh sb="0" eb="2">
      <t>シドウ</t>
    </rPh>
    <rPh sb="2" eb="4">
      <t>キョウユ</t>
    </rPh>
    <phoneticPr fontId="4"/>
  </si>
  <si>
    <t>幼稚園教諭</t>
    <rPh sb="0" eb="3">
      <t>ヨウチエン</t>
    </rPh>
    <rPh sb="3" eb="5">
      <t>キョウユ</t>
    </rPh>
    <phoneticPr fontId="4"/>
  </si>
  <si>
    <t>調理員</t>
    <rPh sb="0" eb="3">
      <t>チョウリイン</t>
    </rPh>
    <phoneticPr fontId="4"/>
  </si>
  <si>
    <t>③①＋②</t>
    <phoneticPr fontId="4"/>
  </si>
  <si>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4"/>
  </si>
  <si>
    <t>○○○リーダー</t>
    <phoneticPr fontId="4"/>
  </si>
  <si>
    <t>◇◇◇リーダー</t>
    <phoneticPr fontId="4"/>
  </si>
  <si>
    <t>△△△リーダー</t>
    <phoneticPr fontId="4"/>
  </si>
  <si>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4"/>
  </si>
  <si>
    <t>別紙様式８</t>
    <rPh sb="0" eb="2">
      <t>ベッシ</t>
    </rPh>
    <rPh sb="2" eb="4">
      <t>ヨウシキ</t>
    </rPh>
    <phoneticPr fontId="4"/>
  </si>
  <si>
    <t>（１）加算前年度の加算残額に対応する賃金改善の状況（加算前年度の加算残額がある場合のみ記入））</t>
    <rPh sb="3" eb="5">
      <t>カサン</t>
    </rPh>
    <rPh sb="5" eb="7">
      <t>ゼンネン</t>
    </rPh>
    <rPh sb="7" eb="8">
      <t>ド</t>
    </rPh>
    <rPh sb="9" eb="11">
      <t>カサン</t>
    </rPh>
    <rPh sb="11" eb="13">
      <t>ザンガク</t>
    </rPh>
    <rPh sb="14" eb="16">
      <t>タイオウ</t>
    </rPh>
    <rPh sb="18" eb="20">
      <t>チンギン</t>
    </rPh>
    <rPh sb="20" eb="22">
      <t>カイゼン</t>
    </rPh>
    <rPh sb="23" eb="25">
      <t>ジョウキョウ</t>
    </rPh>
    <rPh sb="26" eb="28">
      <t>カサン</t>
    </rPh>
    <rPh sb="28" eb="31">
      <t>ゼンネンド</t>
    </rPh>
    <rPh sb="32" eb="34">
      <t>カサン</t>
    </rPh>
    <rPh sb="34" eb="36">
      <t>ザンガク</t>
    </rPh>
    <rPh sb="39" eb="41">
      <t>バアイ</t>
    </rPh>
    <rPh sb="43" eb="45">
      <t>キニュウ</t>
    </rPh>
    <phoneticPr fontId="4"/>
  </si>
  <si>
    <t>加算前年度の加算残額</t>
    <rPh sb="0" eb="2">
      <t>カサン</t>
    </rPh>
    <rPh sb="2" eb="5">
      <t>ゼンネンド</t>
    </rPh>
    <rPh sb="6" eb="8">
      <t>カサン</t>
    </rPh>
    <rPh sb="8" eb="10">
      <t>ザンガク</t>
    </rPh>
    <phoneticPr fontId="4"/>
  </si>
  <si>
    <t>加算前年度の加算残額に対応した賃金の支払い状況</t>
    <rPh sb="0" eb="2">
      <t>カサン</t>
    </rPh>
    <rPh sb="2" eb="5">
      <t>ゼンネンド</t>
    </rPh>
    <rPh sb="6" eb="8">
      <t>カサン</t>
    </rPh>
    <rPh sb="8" eb="10">
      <t>ザンガク</t>
    </rPh>
    <rPh sb="11" eb="13">
      <t>タイオウ</t>
    </rPh>
    <rPh sb="15" eb="17">
      <t>チンギン</t>
    </rPh>
    <rPh sb="18" eb="20">
      <t>シハラ</t>
    </rPh>
    <rPh sb="21" eb="23">
      <t>ジョウキョウ</t>
    </rPh>
    <phoneticPr fontId="4"/>
  </si>
  <si>
    <t>支払った給与の項目</t>
    <rPh sb="0" eb="2">
      <t>シハラ</t>
    </rPh>
    <rPh sb="4" eb="6">
      <t>キュウヨ</t>
    </rPh>
    <rPh sb="5" eb="6">
      <t>シキュウ</t>
    </rPh>
    <rPh sb="7" eb="9">
      <t>コウモク</t>
    </rPh>
    <phoneticPr fontId="4"/>
  </si>
  <si>
    <t>施設・事業所間で加算額の一部の配分を調整する場合の「加算実績額」及び「特定加算実績額」については、調整による加算額の増減を反映した（加算実績額にあっては（４）①の額を減じ、（４）③の額を加えた後の、特定加算実績額にあっては（４）②の額を減じ、（４）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ジッセキ</t>
    </rPh>
    <rPh sb="30" eb="31">
      <t>ガク</t>
    </rPh>
    <rPh sb="32" eb="33">
      <t>オヨ</t>
    </rPh>
    <rPh sb="35" eb="37">
      <t>トクテイ</t>
    </rPh>
    <rPh sb="37" eb="39">
      <t>カサン</t>
    </rPh>
    <rPh sb="39" eb="41">
      <t>ジッセキ</t>
    </rPh>
    <rPh sb="41" eb="42">
      <t>ガク</t>
    </rPh>
    <rPh sb="49" eb="51">
      <t>チョウセイ</t>
    </rPh>
    <rPh sb="54" eb="56">
      <t>カサン</t>
    </rPh>
    <rPh sb="56" eb="57">
      <t>ガク</t>
    </rPh>
    <rPh sb="58" eb="60">
      <t>ゾウゲン</t>
    </rPh>
    <rPh sb="61" eb="63">
      <t>ハンエイ</t>
    </rPh>
    <rPh sb="134" eb="136">
      <t>キンガク</t>
    </rPh>
    <rPh sb="137" eb="139">
      <t>キニュウ</t>
    </rPh>
    <phoneticPr fontId="4"/>
  </si>
  <si>
    <t>（３）賃金改善等実績総額</t>
    <rPh sb="3" eb="5">
      <t>チンギン</t>
    </rPh>
    <rPh sb="5" eb="7">
      <t>カイゼン</t>
    </rPh>
    <rPh sb="7" eb="8">
      <t>トウ</t>
    </rPh>
    <rPh sb="8" eb="10">
      <t>ジッセキ</t>
    </rPh>
    <rPh sb="10" eb="12">
      <t>ソウガク</t>
    </rPh>
    <phoneticPr fontId="4"/>
  </si>
  <si>
    <r>
      <t>③支払賃金</t>
    </r>
    <r>
      <rPr>
        <sz val="10"/>
        <rFont val="HGｺﾞｼｯｸM"/>
        <family val="3"/>
        <charset val="128"/>
      </rPr>
      <t>（役職手当、職務手当など職位、職責又は職務内容等に応じて決まって毎月支払われる手当及び基本給に限る。）</t>
    </r>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オヨ</t>
    </rPh>
    <rPh sb="48" eb="51">
      <t>キホンキュウ</t>
    </rPh>
    <rPh sb="52" eb="53">
      <t>カギ</t>
    </rPh>
    <phoneticPr fontId="4"/>
  </si>
  <si>
    <t>（４）他施設との配分調整について</t>
    <rPh sb="3" eb="6">
      <t>タシセツ</t>
    </rPh>
    <rPh sb="8" eb="10">
      <t>ハイブン</t>
    </rPh>
    <rPh sb="10" eb="12">
      <t>チョウセイ</t>
    </rPh>
    <phoneticPr fontId="4"/>
  </si>
  <si>
    <t>※　別紙様式８別添２の「同一事業者内における拠出実績額・受入実績額一覧表」を添付すること。</t>
    <rPh sb="7" eb="9">
      <t>ベッテン</t>
    </rPh>
    <rPh sb="24" eb="26">
      <t>ジッセキ</t>
    </rPh>
    <rPh sb="38" eb="40">
      <t>テンプ</t>
    </rPh>
    <phoneticPr fontId="4"/>
  </si>
  <si>
    <t>加算実績額に要した費用の総額との差額（千円未満の端数は切り捨て）</t>
    <rPh sb="0" eb="2">
      <t>カサン</t>
    </rPh>
    <rPh sb="2" eb="5">
      <t>ジッセキガク</t>
    </rPh>
    <rPh sb="6" eb="7">
      <t>ヨウ</t>
    </rPh>
    <rPh sb="9" eb="11">
      <t>ヒヨウ</t>
    </rPh>
    <rPh sb="12" eb="14">
      <t>ソウガク</t>
    </rPh>
    <rPh sb="16" eb="18">
      <t>サガク</t>
    </rPh>
    <phoneticPr fontId="4"/>
  </si>
  <si>
    <t>加算Ⅱ新規事由の有無</t>
    <phoneticPr fontId="4"/>
  </si>
  <si>
    <t>加算Ⅱ新規事由あり</t>
    <phoneticPr fontId="4"/>
  </si>
  <si>
    <t>※加算Ⅱ新規事由の有無の別により以下により算出すること。
・加算Ⅱ新規事由がある場合：
（２）②－（３）①
・加算Ⅱ新規事由がない場合：
（２）①－｛別紙様式８別添１（６）③＋別紙様式８別添１（７）③｝</t>
    <phoneticPr fontId="4"/>
  </si>
  <si>
    <t>加算Ⅱ新規事由なし</t>
    <phoneticPr fontId="4"/>
  </si>
  <si>
    <t>具体的な支払い方法</t>
    <rPh sb="0" eb="3">
      <t>グタイテキ</t>
    </rPh>
    <rPh sb="4" eb="6">
      <t>シハラ</t>
    </rPh>
    <rPh sb="7" eb="9">
      <t>ホウホウ</t>
    </rPh>
    <phoneticPr fontId="4"/>
  </si>
  <si>
    <t>別紙様式８別添１</t>
    <rPh sb="0" eb="2">
      <t>ベッシ</t>
    </rPh>
    <rPh sb="2" eb="4">
      <t>ヨウシキ</t>
    </rPh>
    <rPh sb="5" eb="7">
      <t>ベッテン</t>
    </rPh>
    <phoneticPr fontId="4"/>
  </si>
  <si>
    <t>（６）副主任保育士等に係る賃金改善について（内訳）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4"/>
  </si>
  <si>
    <t>　　記載例に従って、下記の表に記載すること（職名・職種・改善した給与項目、算出方法が同じ場合には、まとめて記載すること）。</t>
    <phoneticPr fontId="4"/>
  </si>
  <si>
    <t>①賃金改善額　計</t>
    <rPh sb="1" eb="3">
      <t>チンギン</t>
    </rPh>
    <rPh sb="3" eb="5">
      <t>カイゼン</t>
    </rPh>
    <rPh sb="5" eb="6">
      <t>ガク</t>
    </rPh>
    <rPh sb="7" eb="8">
      <t>ケイ</t>
    </rPh>
    <phoneticPr fontId="4"/>
  </si>
  <si>
    <t>（７）職務分野別リーダー等に係る賃金改善について（内訳）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4"/>
  </si>
  <si>
    <t>別紙様式８別添２</t>
    <rPh sb="0" eb="2">
      <t>ベッシ</t>
    </rPh>
    <rPh sb="2" eb="4">
      <t>ヨウシキ</t>
    </rPh>
    <rPh sb="5" eb="7">
      <t>ベッテン</t>
    </rPh>
    <phoneticPr fontId="4"/>
  </si>
  <si>
    <t>同一事業者内における拠出実績額・受入実績額一覧表</t>
    <rPh sb="0" eb="2">
      <t>ドウイツ</t>
    </rPh>
    <rPh sb="2" eb="5">
      <t>ジギョウシャ</t>
    </rPh>
    <rPh sb="5" eb="6">
      <t>ナイ</t>
    </rPh>
    <rPh sb="10" eb="12">
      <t>キョシュツ</t>
    </rPh>
    <rPh sb="12" eb="15">
      <t>ジッセキガク</t>
    </rPh>
    <rPh sb="16" eb="18">
      <t>ウケイレ</t>
    </rPh>
    <rPh sb="18" eb="21">
      <t>ジッセキガク</t>
    </rPh>
    <rPh sb="21" eb="23">
      <t>イチラン</t>
    </rPh>
    <rPh sb="23" eb="24">
      <t>ヒョウ</t>
    </rPh>
    <phoneticPr fontId="4"/>
  </si>
  <si>
    <t xml:space="preserve">①
</t>
    <phoneticPr fontId="4"/>
  </si>
  <si>
    <t>⑤③のうち、加算Ⅱの新規事由による賃金改善額</t>
    <rPh sb="6" eb="8">
      <t>カサン</t>
    </rPh>
    <rPh sb="10" eb="12">
      <t>シンキ</t>
    </rPh>
    <rPh sb="12" eb="14">
      <t>ジユウ</t>
    </rPh>
    <phoneticPr fontId="4"/>
  </si>
  <si>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4"/>
  </si>
  <si>
    <t>賃金改善内訳(職員別内訳)</t>
    <rPh sb="4" eb="6">
      <t>ウチワケ</t>
    </rPh>
    <rPh sb="7" eb="9">
      <t>ショクイン</t>
    </rPh>
    <rPh sb="9" eb="10">
      <t>ベツ</t>
    </rPh>
    <rPh sb="10" eb="12">
      <t>ウチワケ</t>
    </rPh>
    <phoneticPr fontId="4"/>
  </si>
  <si>
    <t>常勤・非常勤の別
※1</t>
    <rPh sb="0" eb="2">
      <t>ジョウキン</t>
    </rPh>
    <rPh sb="3" eb="6">
      <t>ヒジョウキン</t>
    </rPh>
    <rPh sb="7" eb="8">
      <t>ベツ</t>
    </rPh>
    <phoneticPr fontId="4"/>
  </si>
  <si>
    <t>常勤換算値
※2</t>
    <rPh sb="0" eb="2">
      <t>ジョウキン</t>
    </rPh>
    <rPh sb="2" eb="4">
      <t>カンサン</t>
    </rPh>
    <rPh sb="4" eb="5">
      <t>チ</t>
    </rPh>
    <phoneticPr fontId="4"/>
  </si>
  <si>
    <t>賃金改善に伴い増加する法定福利費等の事業主負担分　※4</t>
    <phoneticPr fontId="4"/>
  </si>
  <si>
    <t>基本給及び決まって毎月支払う手当</t>
    <rPh sb="0" eb="3">
      <t>キホンキュウ</t>
    </rPh>
    <rPh sb="3" eb="4">
      <t>オヨ</t>
    </rPh>
    <rPh sb="5" eb="6">
      <t>キ</t>
    </rPh>
    <rPh sb="9" eb="11">
      <t>マイツキ</t>
    </rPh>
    <rPh sb="11" eb="13">
      <t>シハラ</t>
    </rPh>
    <rPh sb="14" eb="16">
      <t>テアテ</t>
    </rPh>
    <phoneticPr fontId="4"/>
  </si>
  <si>
    <t>その他</t>
    <rPh sb="2" eb="3">
      <t>ホカ</t>
    </rPh>
    <phoneticPr fontId="4"/>
  </si>
  <si>
    <t>備考欄には、賃金改善実施期間中の採用や退職がある場合にはその旨、また、賃金改善額が他の職員と比較して高額(低額、賃金改善を実施しない場合も含む)である場合についてはその理由を記入すること。</t>
    <phoneticPr fontId="4"/>
  </si>
  <si>
    <t>「常勤」とは、当該施設・事業所の就業規則において定められている常勤の従事者が勤務すべき時間数（教育・保育に従事する者にあっては、１か月に勤務すべき時間数が120時間以上であるものに限る。）に達している者又は当該者以外の者であって１日６時間以上かつ月20日以上勤務するものをいい、「非常勤」とは常勤以外の者をいう。</t>
    <phoneticPr fontId="4"/>
  </si>
  <si>
    <t>賃金改善に伴い増加する法定福利費等の事業主負担分を除く。</t>
    <phoneticPr fontId="4"/>
  </si>
  <si>
    <t>他事業所への拠出額
（円）</t>
    <rPh sb="0" eb="1">
      <t>ホカ</t>
    </rPh>
    <rPh sb="1" eb="4">
      <t>ジギョウショ</t>
    </rPh>
    <rPh sb="6" eb="8">
      <t>キョシュツ</t>
    </rPh>
    <rPh sb="8" eb="9">
      <t>ガク</t>
    </rPh>
    <phoneticPr fontId="4"/>
  </si>
  <si>
    <t>他事業所からの受入額
（円）</t>
    <rPh sb="0" eb="1">
      <t>ホカ</t>
    </rPh>
    <rPh sb="1" eb="4">
      <t>ジギョウショ</t>
    </rPh>
    <rPh sb="7" eb="9">
      <t>ウケイレ</t>
    </rPh>
    <rPh sb="9" eb="10">
      <t>ガク</t>
    </rPh>
    <phoneticPr fontId="4"/>
  </si>
  <si>
    <t>うち基準年度からの増減額
（円）</t>
    <rPh sb="2" eb="4">
      <t>キジュン</t>
    </rPh>
    <phoneticPr fontId="4"/>
  </si>
  <si>
    <t>同一事業者が運営する全ての施設・事業所(特定教育・保育施設及び特定地域型保育事業所、特例保育を提供する施設)について記入すること。</t>
    <rPh sb="42" eb="44">
      <t>トクレイ</t>
    </rPh>
    <rPh sb="44" eb="46">
      <t>ホイク</t>
    </rPh>
    <rPh sb="47" eb="49">
      <t>テイキョウ</t>
    </rPh>
    <rPh sb="51" eb="53">
      <t>シセツ</t>
    </rPh>
    <phoneticPr fontId="4"/>
  </si>
  <si>
    <t>別紙様式10</t>
    <rPh sb="0" eb="2">
      <t>ベッシ</t>
    </rPh>
    <rPh sb="2" eb="4">
      <t>ヨウシキ</t>
    </rPh>
    <phoneticPr fontId="4"/>
  </si>
  <si>
    <t>（１）前年度の加算残額に対応する賃金改善の状況（前年度の加算残額がある場合のみ記入）</t>
    <rPh sb="3" eb="6">
      <t>ゼンネンド</t>
    </rPh>
    <rPh sb="7" eb="9">
      <t>カサン</t>
    </rPh>
    <rPh sb="9" eb="11">
      <t>ザンガク</t>
    </rPh>
    <rPh sb="12" eb="14">
      <t>タイオウ</t>
    </rPh>
    <rPh sb="16" eb="18">
      <t>チンギン</t>
    </rPh>
    <rPh sb="18" eb="20">
      <t>カイゼン</t>
    </rPh>
    <rPh sb="21" eb="23">
      <t>ジョウキョウ</t>
    </rPh>
    <rPh sb="24" eb="27">
      <t>ゼンネンド</t>
    </rPh>
    <rPh sb="28" eb="30">
      <t>カサン</t>
    </rPh>
    <rPh sb="30" eb="32">
      <t>ザンガク</t>
    </rPh>
    <rPh sb="35" eb="37">
      <t>バアイ</t>
    </rPh>
    <rPh sb="39" eb="41">
      <t>キニュウ</t>
    </rPh>
    <phoneticPr fontId="4"/>
  </si>
  <si>
    <t>（２）加算実績額</t>
    <rPh sb="3" eb="5">
      <t>カサン</t>
    </rPh>
    <rPh sb="5" eb="8">
      <t>ジッセキガク</t>
    </rPh>
    <phoneticPr fontId="4"/>
  </si>
  <si>
    <t>　　　　　　　　　　　　　　　　　　　　　　　　　　　　　　　　　　　　　　　　　　　　　　　　　　　　　　　　　　　　　　　　　　　　　　　　　　　　　　　　　　　　　　　　　　　　　　　　　　　　　　　　　　　　　　　　　　　　　　　　　　　　　　　　　　　　　　　　　　　　　　　　　　　　　　　　　　　　　　　　　　　　　　　　　　　　　　　　　　　　　　　　　　　　　　　　　　　　　　　　　　　　　　　　　　　　　　　　　　　　　　　　　　　　　　　　　　　　　　　　　　　　　　　　　　　　　　　　　　　　　　　　　　　　　　　　　　　　　　　　　　　　　　　　　　　　　　　　　　　　　　　　　　　　　　　　　　　　　　　　　　　　　　　　　　　　　　　　　　　　　　　　　　　　　　　　　　　　　　　</t>
    <phoneticPr fontId="4"/>
  </si>
  <si>
    <t>②賃金改善実績総額（③－④－⑤－⑥）</t>
    <rPh sb="5" eb="7">
      <t>ジッセキ</t>
    </rPh>
    <phoneticPr fontId="4"/>
  </si>
  <si>
    <t>⑧基準翌年度から加算当年度までの公定価格における人件費の改定分</t>
    <phoneticPr fontId="4"/>
  </si>
  <si>
    <t>（４）他施設への配分等について</t>
    <rPh sb="3" eb="4">
      <t>ホカ</t>
    </rPh>
    <rPh sb="4" eb="6">
      <t>シセツ</t>
    </rPh>
    <rPh sb="8" eb="10">
      <t>ハイブン</t>
    </rPh>
    <rPh sb="10" eb="11">
      <t>トウ</t>
    </rPh>
    <phoneticPr fontId="18"/>
  </si>
  <si>
    <t>拠出額</t>
    <rPh sb="0" eb="2">
      <t>キョシュツ</t>
    </rPh>
    <rPh sb="2" eb="3">
      <t>ガク</t>
    </rPh>
    <phoneticPr fontId="4"/>
  </si>
  <si>
    <t>受入額</t>
    <rPh sb="0" eb="1">
      <t>ウ</t>
    </rPh>
    <rPh sb="1" eb="2">
      <t>イ</t>
    </rPh>
    <rPh sb="2" eb="3">
      <t>ガク</t>
    </rPh>
    <phoneticPr fontId="4"/>
  </si>
  <si>
    <t>別紙様式10別添２の「同一事業者内における拠出見込額・受入見込額一覧表」を添付すること。</t>
    <rPh sb="6" eb="8">
      <t>ベッテン</t>
    </rPh>
    <phoneticPr fontId="4"/>
  </si>
  <si>
    <t>加算実績額に要した費用の総額との差額（千円未満の端数は切り捨て）
（２）①－別紙様式10別添１の「加算Ⅲによる賃金改善額」と「賃金改善に伴い増加する法定福利費等の事業主負担分」の総額欄の合計</t>
    <rPh sb="0" eb="2">
      <t>カサン</t>
    </rPh>
    <rPh sb="2" eb="5">
      <t>ジッセキガク</t>
    </rPh>
    <rPh sb="6" eb="7">
      <t>ヨウ</t>
    </rPh>
    <rPh sb="9" eb="11">
      <t>ヒヨウ</t>
    </rPh>
    <rPh sb="12" eb="14">
      <t>ソウガク</t>
    </rPh>
    <rPh sb="16" eb="18">
      <t>サガク</t>
    </rPh>
    <phoneticPr fontId="4"/>
  </si>
  <si>
    <t>加算Ⅲ新規事由あり</t>
    <phoneticPr fontId="4"/>
  </si>
  <si>
    <t>※加算Ⅲ新規事由ありの場合、以下についても算出すること。
（２）②－（３）①</t>
    <phoneticPr fontId="4"/>
  </si>
  <si>
    <t>加算Ⅲ新規事由の有無</t>
    <phoneticPr fontId="4"/>
  </si>
  <si>
    <t>加算Ⅲ新規事由なし</t>
    <phoneticPr fontId="4"/>
  </si>
  <si>
    <t>別紙様式10別添１</t>
    <rPh sb="0" eb="2">
      <t>ベッシ</t>
    </rPh>
    <rPh sb="2" eb="4">
      <t>ヨウシキ</t>
    </rPh>
    <rPh sb="6" eb="8">
      <t>ベッテン</t>
    </rPh>
    <phoneticPr fontId="4"/>
  </si>
  <si>
    <t>加算Ⅲによる賃金改善額　※3</t>
    <rPh sb="0" eb="2">
      <t>カサン</t>
    </rPh>
    <rPh sb="6" eb="8">
      <t>チンギン</t>
    </rPh>
    <rPh sb="8" eb="10">
      <t>カイゼン</t>
    </rPh>
    <rPh sb="10" eb="11">
      <t>ガク</t>
    </rPh>
    <phoneticPr fontId="4"/>
  </si>
  <si>
    <t>賃金改善月額※5</t>
    <rPh sb="0" eb="2">
      <t>チンギン</t>
    </rPh>
    <rPh sb="2" eb="4">
      <t>カイゼン</t>
    </rPh>
    <rPh sb="4" eb="6">
      <t>ゲツガク</t>
    </rPh>
    <phoneticPr fontId="4"/>
  </si>
  <si>
    <t>加算による賃金改善のうち、基本給及び決まって毎月支払う手当によるものの割合※6</t>
    <rPh sb="0" eb="2">
      <t>カサン</t>
    </rPh>
    <rPh sb="5" eb="7">
      <t>チンギン</t>
    </rPh>
    <rPh sb="7" eb="9">
      <t>カイゼン</t>
    </rPh>
    <rPh sb="13" eb="16">
      <t>キホンキュウ</t>
    </rPh>
    <rPh sb="16" eb="17">
      <t>オヨ</t>
    </rPh>
    <rPh sb="18" eb="19">
      <t>キ</t>
    </rPh>
    <rPh sb="22" eb="24">
      <t>マイツキ</t>
    </rPh>
    <rPh sb="24" eb="26">
      <t>シハラ</t>
    </rPh>
    <rPh sb="27" eb="29">
      <t>テアテ</t>
    </rPh>
    <rPh sb="35" eb="37">
      <t>ワリアイ</t>
    </rPh>
    <phoneticPr fontId="18"/>
  </si>
  <si>
    <t>施設・事業所に現に勤務している職員全員(職種を問わず、非常勤を含む。)を記入すること。</t>
    <phoneticPr fontId="4"/>
  </si>
  <si>
    <t>※1　</t>
    <phoneticPr fontId="4"/>
  </si>
  <si>
    <t>常勤換算値について、常勤の者については1.0とし、非常勤の者については、以下の算式によって得た値を記入すること。
〔算式〕
　常勤以外の職員の１か月の勤務時間数の合計÷各施設・事業所の就業規則等で定めた常勤職員の１か月の勤務時間数＝常勤換算値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rPh sb="49" eb="51">
      <t>キニュウ</t>
    </rPh>
    <phoneticPr fontId="4"/>
  </si>
  <si>
    <t>賃金改善に伴い増加する法定福利費等の事業主負担分については以下の算式により算定することを標準とする。
〔算式〕
加算前年度における法定福利費等の事業主負担分の総額÷加算前年度における賃金の総額×賃金改善額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2" eb="84">
      <t>カサン</t>
    </rPh>
    <rPh sb="85" eb="87">
      <t>ネンド</t>
    </rPh>
    <rPh sb="91" eb="93">
      <t>チンギン</t>
    </rPh>
    <rPh sb="94" eb="96">
      <t>ソウガク</t>
    </rPh>
    <rPh sb="97" eb="99">
      <t>チンギン</t>
    </rPh>
    <rPh sb="99" eb="101">
      <t>カイゼン</t>
    </rPh>
    <rPh sb="101" eb="102">
      <t>ガク</t>
    </rPh>
    <phoneticPr fontId="4"/>
  </si>
  <si>
    <t>職員ごとの賃金改善月額について以下の算式によって得た金額を記入すること。
〔算式〕
当該年における賃金改善額÷賃金改善実施期間÷常勤換算値＝賃金改善月額</t>
    <rPh sb="0" eb="2">
      <t>ショクイン</t>
    </rPh>
    <rPh sb="5" eb="7">
      <t>チンギン</t>
    </rPh>
    <rPh sb="7" eb="9">
      <t>カイゼン</t>
    </rPh>
    <rPh sb="9" eb="11">
      <t>ゲツガク</t>
    </rPh>
    <rPh sb="15" eb="17">
      <t>イカ</t>
    </rPh>
    <rPh sb="18" eb="20">
      <t>サンシキ</t>
    </rPh>
    <rPh sb="24" eb="25">
      <t>エ</t>
    </rPh>
    <rPh sb="26" eb="28">
      <t>キンガク</t>
    </rPh>
    <rPh sb="29" eb="31">
      <t>キニュウ</t>
    </rPh>
    <rPh sb="38" eb="40">
      <t>サンシキ</t>
    </rPh>
    <rPh sb="42" eb="44">
      <t>トウガイ</t>
    </rPh>
    <rPh sb="44" eb="45">
      <t>ネン</t>
    </rPh>
    <rPh sb="49" eb="51">
      <t>チンギン</t>
    </rPh>
    <rPh sb="51" eb="53">
      <t>カイゼン</t>
    </rPh>
    <rPh sb="53" eb="54">
      <t>ガク</t>
    </rPh>
    <rPh sb="55" eb="57">
      <t>チンギン</t>
    </rPh>
    <rPh sb="57" eb="59">
      <t>カイゼン</t>
    </rPh>
    <rPh sb="59" eb="61">
      <t>ジッシ</t>
    </rPh>
    <rPh sb="61" eb="63">
      <t>キカン</t>
    </rPh>
    <rPh sb="64" eb="66">
      <t>ジョウキン</t>
    </rPh>
    <rPh sb="66" eb="68">
      <t>カンサン</t>
    </rPh>
    <rPh sb="68" eb="69">
      <t>チ</t>
    </rPh>
    <rPh sb="70" eb="72">
      <t>チンギン</t>
    </rPh>
    <rPh sb="72" eb="74">
      <t>カイゼン</t>
    </rPh>
    <phoneticPr fontId="4"/>
  </si>
  <si>
    <t>※6</t>
    <phoneticPr fontId="18"/>
  </si>
  <si>
    <t>「加算Ⅲによる賃金改善額」に占める「基本給及び決まって毎月支払う手当による金額」の割合が３分の２以上であることが必要。法定福利費等の事業主負担額を除く。</t>
    <rPh sb="1" eb="3">
      <t>カサン</t>
    </rPh>
    <rPh sb="14" eb="15">
      <t>シ</t>
    </rPh>
    <rPh sb="41" eb="43">
      <t>ワリアイ</t>
    </rPh>
    <rPh sb="44" eb="46">
      <t>サンブン</t>
    </rPh>
    <rPh sb="48" eb="50">
      <t>イジョウ</t>
    </rPh>
    <rPh sb="56" eb="58">
      <t>ヒツヨウ</t>
    </rPh>
    <phoneticPr fontId="18"/>
  </si>
  <si>
    <t>別紙様式10別添２</t>
    <rPh sb="0" eb="2">
      <t>ベッシ</t>
    </rPh>
    <rPh sb="2" eb="4">
      <t>ヨウシキ</t>
    </rPh>
    <rPh sb="6" eb="8">
      <t>ベッテン</t>
    </rPh>
    <phoneticPr fontId="4"/>
  </si>
  <si>
    <t>人数A</t>
    <rPh sb="0" eb="2">
      <t>ニンズウ</t>
    </rPh>
    <phoneticPr fontId="4"/>
  </si>
  <si>
    <t>人数B</t>
    <rPh sb="0" eb="2">
      <t>ニンズウ</t>
    </rPh>
    <phoneticPr fontId="4"/>
  </si>
  <si>
    <t>⑦起点賃金水準（⑧＋⑨）</t>
    <phoneticPr fontId="4"/>
  </si>
  <si>
    <t>⑧基準年度の賃金水準（当該年度に係る加算残額を含む）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</si>
  <si>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⑤起点賃金水準（⑥＋⑦）</t>
    <phoneticPr fontId="4"/>
  </si>
  <si>
    <r>
      <t>⑥基準年度の賃金水準</t>
    </r>
    <r>
      <rPr>
        <sz val="10"/>
        <rFont val="HGｺﾞｼｯｸM"/>
        <family val="3"/>
        <charset val="128"/>
      </rPr>
      <t>（当該年度に係る加算残額を含む。役職手当、職務手当など職位、職責又は職務内容等に応じて決まって毎月支払われる手当及び基本給に限る。）</t>
    </r>
    <rPh sb="66" eb="67">
      <t>オヨ</t>
    </rPh>
    <phoneticPr fontId="4"/>
  </si>
  <si>
    <t>⑥起点賃金水準（⑦＋⑧）</t>
    <phoneticPr fontId="4"/>
  </si>
  <si>
    <t>⑦基準年度の賃金水準（当該年度に係る加算残額を含む）</t>
    <rPh sb="1" eb="5">
      <t>キジュンネンド</t>
    </rPh>
    <rPh sb="6" eb="8">
      <t>チンギン</t>
    </rPh>
    <rPh sb="8" eb="10">
      <t>スイジュン</t>
    </rPh>
    <rPh sb="11" eb="13">
      <t>トウガイ</t>
    </rPh>
    <rPh sb="13" eb="15">
      <t>ネンド</t>
    </rPh>
    <rPh sb="16" eb="17">
      <t>カカ</t>
    </rPh>
    <rPh sb="18" eb="20">
      <t>カサン</t>
    </rPh>
    <rPh sb="20" eb="22">
      <t>ザンガク</t>
    </rPh>
    <rPh sb="23" eb="24">
      <t>フク</t>
    </rPh>
    <phoneticPr fontId="4"/>
  </si>
  <si>
    <t>賃金改善等実績総額（②＋⑨）（千円未満の端数は切り捨て）</t>
    <rPh sb="0" eb="2">
      <t>チンギン</t>
    </rPh>
    <rPh sb="2" eb="4">
      <t>カイゼン</t>
    </rPh>
    <rPh sb="4" eb="5">
      <t>トウ</t>
    </rPh>
    <rPh sb="5" eb="7">
      <t>ジッセキ</t>
    </rPh>
    <rPh sb="7" eb="9">
      <t>ソウガク</t>
    </rPh>
    <phoneticPr fontId="4"/>
  </si>
  <si>
    <t>⑥③のうち、加算Ⅲの新規事由による賃金改善額</t>
    <rPh sb="10" eb="14">
      <t>シンキジユウ</t>
    </rPh>
    <phoneticPr fontId="4"/>
  </si>
  <si>
    <r>
      <t xml:space="preserve">計
</t>
    </r>
    <r>
      <rPr>
        <sz val="12"/>
        <rFont val="ＭＳ ゴシック"/>
        <family val="3"/>
        <charset val="128"/>
      </rPr>
      <t>⑩
（⑦＋⑧＋⑨）</t>
    </r>
    <rPh sb="0" eb="1">
      <t>ケイ</t>
    </rPh>
    <phoneticPr fontId="4"/>
  </si>
  <si>
    <t>基本給
⑦</t>
    <phoneticPr fontId="4"/>
  </si>
  <si>
    <t>手当
⑧</t>
    <rPh sb="0" eb="2">
      <t>テアテ</t>
    </rPh>
    <phoneticPr fontId="4"/>
  </si>
  <si>
    <t>賞与
（一時金）
⑨</t>
    <rPh sb="0" eb="2">
      <t>ショウヨ</t>
    </rPh>
    <phoneticPr fontId="4"/>
  </si>
  <si>
    <t>賃金改善等実績総額（②＋⑩）（千円未満の端数は切り捨て）</t>
    <rPh sb="0" eb="2">
      <t>チンギン</t>
    </rPh>
    <rPh sb="2" eb="4">
      <t>カイゼン</t>
    </rPh>
    <rPh sb="4" eb="5">
      <t>トウ</t>
    </rPh>
    <rPh sb="5" eb="7">
      <t>ジッセキ</t>
    </rPh>
    <rPh sb="7" eb="9">
      <t>ソウガク</t>
    </rPh>
    <phoneticPr fontId="4"/>
  </si>
  <si>
    <t>⑩事業主負担増加相当総額</t>
    <rPh sb="10" eb="11">
      <t>ソウ</t>
    </rPh>
    <phoneticPr fontId="4"/>
  </si>
  <si>
    <r>
      <t>計
⑥</t>
    </r>
    <r>
      <rPr>
        <strike/>
        <sz val="14"/>
        <rFont val="ＭＳ ゴシック"/>
        <family val="3"/>
        <charset val="128"/>
      </rPr>
      <t xml:space="preserve">
</t>
    </r>
    <r>
      <rPr>
        <sz val="14"/>
        <rFont val="ＭＳ ゴシック"/>
        <family val="3"/>
        <charset val="128"/>
      </rPr>
      <t>（④＋⑤）</t>
    </r>
    <rPh sb="0" eb="1">
      <t>ケイ</t>
    </rPh>
    <phoneticPr fontId="4"/>
  </si>
  <si>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4"/>
  </si>
  <si>
    <t>②賃金改善実績総額（③－④－⑤－⑧）</t>
    <phoneticPr fontId="4"/>
  </si>
  <si>
    <t>⑨事業主負担増加相当総額</t>
    <rPh sb="1" eb="4">
      <t>ジギョウヌシ</t>
    </rPh>
    <rPh sb="4" eb="6">
      <t>フタン</t>
    </rPh>
    <rPh sb="6" eb="8">
      <t>ゾウカ</t>
    </rPh>
    <rPh sb="8" eb="10">
      <t>ソウトウ</t>
    </rPh>
    <rPh sb="10" eb="12">
      <t>ソウガク</t>
    </rPh>
    <phoneticPr fontId="4"/>
  </si>
  <si>
    <t>⑨事業主負担増加相当総額</t>
    <rPh sb="8" eb="10">
      <t>ソウトウ</t>
    </rPh>
    <rPh sb="10" eb="11">
      <t>ソウ</t>
    </rPh>
    <phoneticPr fontId="4"/>
  </si>
  <si>
    <t>←【様式６】（３）⑩事業主負担増加相当総額</t>
    <phoneticPr fontId="4"/>
  </si>
  <si>
    <t>藤沢市</t>
    <rPh sb="0" eb="3">
      <t>フジサワシ</t>
    </rPh>
    <phoneticPr fontId="4"/>
  </si>
  <si>
    <t>令和６年度賃金改善実績報告書（処遇改善等加算Ⅰ）</t>
    <rPh sb="0" eb="2">
      <t>レイワ</t>
    </rPh>
    <rPh sb="3" eb="4">
      <t>ネン</t>
    </rPh>
    <rPh sb="4" eb="5">
      <t>ド</t>
    </rPh>
    <rPh sb="5" eb="7">
      <t>チンギン</t>
    </rPh>
    <rPh sb="7" eb="9">
      <t>カイゼン</t>
    </rPh>
    <rPh sb="9" eb="11">
      <t>ジッセキ</t>
    </rPh>
    <rPh sb="11" eb="14">
      <t>ホウコクショ</t>
    </rPh>
    <phoneticPr fontId="4"/>
  </si>
  <si>
    <t>令和６年度賃金改善実績報告書（処遇改善等加算Ⅱ）</t>
    <rPh sb="0" eb="2">
      <t>レイワ</t>
    </rPh>
    <rPh sb="3" eb="4">
      <t>ネン</t>
    </rPh>
    <rPh sb="4" eb="5">
      <t>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</si>
  <si>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令和６年度賃金改善実績報告書（処遇改善等加算Ⅲ）</t>
    <rPh sb="0" eb="2">
      <t>レイワ</t>
    </rPh>
    <rPh sb="3" eb="5">
      <t>ネンド</t>
    </rPh>
    <rPh sb="5" eb="7">
      <t>チンギン</t>
    </rPh>
    <rPh sb="7" eb="9">
      <t>カイゼン</t>
    </rPh>
    <rPh sb="9" eb="11">
      <t>ジッセキ</t>
    </rPh>
    <rPh sb="11" eb="14">
      <t>ホウコクショ</t>
    </rPh>
    <rPh sb="15" eb="17">
      <t>ショグウ</t>
    </rPh>
    <rPh sb="17" eb="19">
      <t>カイゼン</t>
    </rPh>
    <rPh sb="19" eb="20">
      <t>トウ</t>
    </rPh>
    <rPh sb="20" eb="22">
      <t>カサン</t>
    </rPh>
    <phoneticPr fontId="4"/>
  </si>
  <si>
    <t>事業者入力事項</t>
    <rPh sb="0" eb="3">
      <t>ジギョウシャ</t>
    </rPh>
    <rPh sb="3" eb="5">
      <t>ニュウリョク</t>
    </rPh>
    <rPh sb="5" eb="7">
      <t>ジコウ</t>
    </rPh>
    <phoneticPr fontId="4"/>
  </si>
  <si>
    <t>事業者情報</t>
    <rPh sb="0" eb="3">
      <t>ジギョウシャ</t>
    </rPh>
    <rPh sb="3" eb="5">
      <t>ジョウホウ</t>
    </rPh>
    <phoneticPr fontId="4"/>
  </si>
  <si>
    <t>所在地</t>
    <rPh sb="0" eb="3">
      <t>ショザイチ</t>
    </rPh>
    <phoneticPr fontId="4"/>
  </si>
  <si>
    <t>園長氏名</t>
    <rPh sb="0" eb="2">
      <t>エンチョウ</t>
    </rPh>
    <rPh sb="2" eb="4">
      <t>シメイ</t>
    </rPh>
    <phoneticPr fontId="4"/>
  </si>
  <si>
    <t>電話番号</t>
    <rPh sb="0" eb="2">
      <t>デンワ</t>
    </rPh>
    <rPh sb="2" eb="4">
      <t>バンゴウ</t>
    </rPh>
    <phoneticPr fontId="4"/>
  </si>
  <si>
    <t>Eメールアドレス</t>
    <phoneticPr fontId="4"/>
  </si>
  <si>
    <t>法人（又は個人）名</t>
    <phoneticPr fontId="4"/>
  </si>
  <si>
    <t>所在地</t>
    <phoneticPr fontId="4"/>
  </si>
  <si>
    <t>代表者役職・氏名</t>
    <phoneticPr fontId="4"/>
  </si>
  <si>
    <t>電話番号</t>
    <phoneticPr fontId="4"/>
  </si>
  <si>
    <t>資料作成者</t>
    <rPh sb="0" eb="1">
      <t>シ</t>
    </rPh>
    <rPh sb="1" eb="2">
      <t>リョウ</t>
    </rPh>
    <rPh sb="2" eb="3">
      <t>サク</t>
    </rPh>
    <rPh sb="3" eb="4">
      <t>シゲル</t>
    </rPh>
    <rPh sb="4" eb="5">
      <t>モノ</t>
    </rPh>
    <phoneticPr fontId="4"/>
  </si>
  <si>
    <t>氏名</t>
    <rPh sb="0" eb="2">
      <t>シメイ</t>
    </rPh>
    <phoneticPr fontId="4"/>
  </si>
  <si>
    <t>電話番号</t>
    <rPh sb="0" eb="4">
      <t>デンワバンゴウ</t>
    </rPh>
    <phoneticPr fontId="4"/>
  </si>
  <si>
    <t>メールアドレス</t>
    <phoneticPr fontId="4"/>
  </si>
  <si>
    <t>基本情報</t>
    <rPh sb="0" eb="4">
      <t>キホンジョウホウ</t>
    </rPh>
    <phoneticPr fontId="4"/>
  </si>
  <si>
    <t>　　</t>
    <phoneticPr fontId="4"/>
  </si>
  <si>
    <t>施設名</t>
    <rPh sb="0" eb="3">
      <t>シセツメイ</t>
    </rPh>
    <phoneticPr fontId="4"/>
  </si>
  <si>
    <t>施設類型</t>
    <rPh sb="0" eb="4">
      <t>シセツルイケイ</t>
    </rPh>
    <phoneticPr fontId="4"/>
  </si>
  <si>
    <t>就業規則に定める常勤職員の１月あたりの勤務時間数</t>
    <rPh sb="0" eb="2">
      <t>シュウギョウ</t>
    </rPh>
    <rPh sb="2" eb="4">
      <t>キソク</t>
    </rPh>
    <rPh sb="5" eb="6">
      <t>サダ</t>
    </rPh>
    <rPh sb="8" eb="10">
      <t>ジョウキン</t>
    </rPh>
    <rPh sb="10" eb="12">
      <t>ショクイン</t>
    </rPh>
    <rPh sb="14" eb="15">
      <t>ツキ</t>
    </rPh>
    <rPh sb="19" eb="23">
      <t>キンムジカン</t>
    </rPh>
    <rPh sb="23" eb="24">
      <t>スウ</t>
    </rPh>
    <phoneticPr fontId="4"/>
  </si>
  <si>
    <t>加算Ⅰ</t>
    <rPh sb="0" eb="2">
      <t>カサン</t>
    </rPh>
    <phoneticPr fontId="4"/>
  </si>
  <si>
    <t>加算Ⅱ</t>
    <rPh sb="0" eb="2">
      <t>カサン</t>
    </rPh>
    <phoneticPr fontId="4"/>
  </si>
  <si>
    <t>加算Ⅲ</t>
    <rPh sb="0" eb="2">
      <t>カサン</t>
    </rPh>
    <phoneticPr fontId="4"/>
  </si>
  <si>
    <t>改訂率</t>
    <rPh sb="0" eb="3">
      <t>カイテイリツ</t>
    </rPh>
    <phoneticPr fontId="4"/>
  </si>
  <si>
    <t>社会保険料率</t>
    <rPh sb="0" eb="2">
      <t>シャカイ</t>
    </rPh>
    <rPh sb="2" eb="5">
      <t>ホケンリョウ</t>
    </rPh>
    <rPh sb="5" eb="6">
      <t>リツ</t>
    </rPh>
    <phoneticPr fontId="4"/>
  </si>
  <si>
    <t>処遇改善等加算Ⅰの
総額（千円未満切捨）</t>
    <rPh sb="0" eb="2">
      <t>ショグウ</t>
    </rPh>
    <rPh sb="2" eb="4">
      <t>カイゼン</t>
    </rPh>
    <rPh sb="4" eb="5">
      <t>トウ</t>
    </rPh>
    <rPh sb="5" eb="7">
      <t>カサン</t>
    </rPh>
    <rPh sb="10" eb="12">
      <t>ソウガク</t>
    </rPh>
    <rPh sb="13" eb="15">
      <t>センエン</t>
    </rPh>
    <rPh sb="15" eb="19">
      <t>ミマンキリス</t>
    </rPh>
    <phoneticPr fontId="4"/>
  </si>
  <si>
    <t>賃金改善加算実績額
（千円未満切捨）</t>
    <phoneticPr fontId="4"/>
  </si>
  <si>
    <t>新規
事由</t>
    <rPh sb="0" eb="2">
      <t>シンキ</t>
    </rPh>
    <rPh sb="3" eb="5">
      <t>ジユウ</t>
    </rPh>
    <phoneticPr fontId="4"/>
  </si>
  <si>
    <r>
      <rPr>
        <b/>
        <sz val="10"/>
        <rFont val="ＭＳ Ｐゴシック"/>
        <family val="3"/>
        <charset val="128"/>
      </rPr>
      <t>【新規事由ありの場合のみ】</t>
    </r>
    <r>
      <rPr>
        <sz val="10"/>
        <rFont val="ＭＳ Ｐゴシック"/>
        <family val="3"/>
        <charset val="128"/>
      </rPr>
      <t xml:space="preserve">
</t>
    </r>
    <r>
      <rPr>
        <u/>
        <sz val="10"/>
        <rFont val="ＭＳ Ｐゴシック"/>
        <family val="3"/>
        <charset val="128"/>
      </rPr>
      <t>人件費改定前の</t>
    </r>
    <r>
      <rPr>
        <sz val="10"/>
        <rFont val="ＭＳ Ｐゴシック"/>
        <family val="3"/>
        <charset val="128"/>
      </rPr>
      <t>処遇改善等加算Ⅰの総額</t>
    </r>
    <rPh sb="1" eb="5">
      <t>シンキジユウ</t>
    </rPh>
    <rPh sb="8" eb="10">
      <t>バアイ</t>
    </rPh>
    <rPh sb="14" eb="17">
      <t>ジンケンヒ</t>
    </rPh>
    <rPh sb="17" eb="19">
      <t>カイテイ</t>
    </rPh>
    <rPh sb="19" eb="20">
      <t>マエ</t>
    </rPh>
    <rPh sb="21" eb="23">
      <t>ショグウ</t>
    </rPh>
    <phoneticPr fontId="4"/>
  </si>
  <si>
    <t>新規事由に
係る加算率※</t>
    <phoneticPr fontId="4"/>
  </si>
  <si>
    <t>基礎分の
加算率</t>
    <rPh sb="0" eb="2">
      <t>キソ</t>
    </rPh>
    <rPh sb="2" eb="3">
      <t>ブン</t>
    </rPh>
    <rPh sb="5" eb="7">
      <t>カサン</t>
    </rPh>
    <rPh sb="7" eb="8">
      <t>リツ</t>
    </rPh>
    <phoneticPr fontId="4"/>
  </si>
  <si>
    <t>賃金改善要件分の加算率</t>
    <phoneticPr fontId="4"/>
  </si>
  <si>
    <t>前年度の
加算残額</t>
    <rPh sb="0" eb="3">
      <t>ゼンネンド</t>
    </rPh>
    <rPh sb="5" eb="9">
      <t>カサンザンガク</t>
    </rPh>
    <phoneticPr fontId="4"/>
  </si>
  <si>
    <t>賃金改善加算実績額（千円未満切捨）</t>
    <rPh sb="0" eb="2">
      <t>チンギン</t>
    </rPh>
    <rPh sb="2" eb="4">
      <t>カイゼン</t>
    </rPh>
    <rPh sb="4" eb="6">
      <t>カサン</t>
    </rPh>
    <rPh sb="6" eb="8">
      <t>ジッセキ</t>
    </rPh>
    <rPh sb="8" eb="9">
      <t>ガク</t>
    </rPh>
    <phoneticPr fontId="4"/>
  </si>
  <si>
    <r>
      <rPr>
        <b/>
        <sz val="10"/>
        <rFont val="ＭＳ Ｐゴシック"/>
        <family val="3"/>
        <charset val="128"/>
      </rPr>
      <t>【新規事由ありの場合のみ】</t>
    </r>
    <r>
      <rPr>
        <sz val="10"/>
        <rFont val="ＭＳ Ｐゴシック"/>
        <family val="3"/>
        <charset val="128"/>
      </rPr>
      <t xml:space="preserve">
</t>
    </r>
    <r>
      <rPr>
        <u/>
        <sz val="10"/>
        <rFont val="ＭＳ Ｐゴシック"/>
        <family val="3"/>
        <charset val="128"/>
      </rPr>
      <t>人件費改定前の</t>
    </r>
    <r>
      <rPr>
        <sz val="10"/>
        <rFont val="ＭＳ Ｐゴシック"/>
        <family val="3"/>
        <charset val="128"/>
      </rPr>
      <t>賃金改善加算実績額</t>
    </r>
    <rPh sb="1" eb="5">
      <t>シンキジユウ</t>
    </rPh>
    <rPh sb="8" eb="10">
      <t>バアイ</t>
    </rPh>
    <phoneticPr fontId="4"/>
  </si>
  <si>
    <t>賃金改善加算実績額（千円未満切捨）</t>
    <rPh sb="0" eb="2">
      <t>チンギン</t>
    </rPh>
    <rPh sb="2" eb="4">
      <t>カイゼン</t>
    </rPh>
    <rPh sb="4" eb="6">
      <t>カサン</t>
    </rPh>
    <rPh sb="6" eb="8">
      <t>ジッセキ</t>
    </rPh>
    <rPh sb="8" eb="9">
      <t>ガク</t>
    </rPh>
    <rPh sb="10" eb="12">
      <t>センエン</t>
    </rPh>
    <rPh sb="12" eb="14">
      <t>ミマン</t>
    </rPh>
    <rPh sb="14" eb="15">
      <t>キリ</t>
    </rPh>
    <rPh sb="15" eb="16">
      <t>シャ</t>
    </rPh>
    <phoneticPr fontId="4"/>
  </si>
  <si>
    <t>前年度の
加算残額</t>
    <rPh sb="0" eb="3">
      <t>ゼンネンド</t>
    </rPh>
    <rPh sb="5" eb="7">
      <t>カサン</t>
    </rPh>
    <rPh sb="7" eb="9">
      <t>ザンガク</t>
    </rPh>
    <phoneticPr fontId="4"/>
  </si>
  <si>
    <t>基準年度</t>
    <rPh sb="0" eb="2">
      <t>キジュン</t>
    </rPh>
    <rPh sb="2" eb="4">
      <t>ネンド</t>
    </rPh>
    <phoneticPr fontId="4"/>
  </si>
  <si>
    <t>加算当年度</t>
    <rPh sb="0" eb="5">
      <t>カサントウネンド</t>
    </rPh>
    <phoneticPr fontId="4"/>
  </si>
  <si>
    <t>※処遇改善加算Ⅰ　新規事由ありの場合</t>
    <rPh sb="1" eb="3">
      <t>ショグウ</t>
    </rPh>
    <rPh sb="3" eb="5">
      <t>カイゼン</t>
    </rPh>
    <rPh sb="5" eb="7">
      <t>カサン</t>
    </rPh>
    <rPh sb="9" eb="13">
      <t>シンキジユウ</t>
    </rPh>
    <rPh sb="16" eb="18">
      <t>バアイ</t>
    </rPh>
    <phoneticPr fontId="4"/>
  </si>
  <si>
    <t>※処遇改善加算Ⅱ　新規事由ありの場合</t>
    <rPh sb="5" eb="7">
      <t>カサン</t>
    </rPh>
    <phoneticPr fontId="4"/>
  </si>
  <si>
    <t>※処遇改善加算Ⅲ　新規事由ありの場合</t>
    <rPh sb="5" eb="7">
      <t>カサン</t>
    </rPh>
    <phoneticPr fontId="4"/>
  </si>
  <si>
    <t>⑩のうち
加算前年度の加算Ⅱ残額に係る支払賃金※6
⑫</t>
    <phoneticPr fontId="4"/>
  </si>
  <si>
    <t>⑩のうち
加算前年度の加算Ⅲ残額に係る支払賃金※6
⑬</t>
    <phoneticPr fontId="4"/>
  </si>
  <si>
    <t>⑩のうち
加算Ⅱの新規事由による賃金改善額※7
⑭</t>
    <phoneticPr fontId="4"/>
  </si>
  <si>
    <t>⑩のうち
加算Ⅲの新規事由による賃金改善額※8
⑮</t>
    <rPh sb="9" eb="13">
      <t>シンキジユウ</t>
    </rPh>
    <phoneticPr fontId="4"/>
  </si>
  <si>
    <t>賃金改善
実績額
⑯
（⑩-⑥-⑪-⑫-⑬-⑭-⑮）</t>
    <rPh sb="0" eb="2">
      <t>チンギン</t>
    </rPh>
    <rPh sb="2" eb="4">
      <t>カイゼン</t>
    </rPh>
    <rPh sb="5" eb="7">
      <t>ジッセキ</t>
    </rPh>
    <phoneticPr fontId="4"/>
  </si>
  <si>
    <t>うち法定福利費等の事業主負担増加額</t>
    <rPh sb="2" eb="7">
      <t>ホウテイフクリヒ</t>
    </rPh>
    <rPh sb="7" eb="8">
      <t>トウ</t>
    </rPh>
    <rPh sb="9" eb="12">
      <t>ジギョウヌシ</t>
    </rPh>
    <rPh sb="12" eb="14">
      <t>フタン</t>
    </rPh>
    <rPh sb="14" eb="16">
      <t>ゾウカ</t>
    </rPh>
    <rPh sb="16" eb="17">
      <t>ガク</t>
    </rPh>
    <phoneticPr fontId="4"/>
  </si>
  <si>
    <t>令和６年４月　～　令和７年３月</t>
    <rPh sb="0" eb="2">
      <t>レイワ</t>
    </rPh>
    <rPh sb="3" eb="4">
      <t>ネン</t>
    </rPh>
    <rPh sb="5" eb="6">
      <t>ガツ</t>
    </rPh>
    <rPh sb="9" eb="11">
      <t>レイワ</t>
    </rPh>
    <rPh sb="12" eb="13">
      <t>ネン</t>
    </rPh>
    <rPh sb="14" eb="15">
      <t>ガツ</t>
    </rPh>
    <phoneticPr fontId="4"/>
  </si>
  <si>
    <t>うち法定福利費等の事業主負担増加額</t>
    <phoneticPr fontId="4"/>
  </si>
  <si>
    <t>例</t>
    <rPh sb="0" eb="1">
      <t>レイ</t>
    </rPh>
    <phoneticPr fontId="4"/>
  </si>
  <si>
    <t>藤沢花子</t>
    <rPh sb="0" eb="2">
      <t>フジサワ</t>
    </rPh>
    <rPh sb="2" eb="4">
      <t>ハナコ</t>
    </rPh>
    <phoneticPr fontId="4"/>
  </si>
  <si>
    <t>○</t>
  </si>
  <si>
    <t>常勤</t>
  </si>
  <si>
    <t>×</t>
  </si>
  <si>
    <t>令和５年度の加算残額に対応した支払い賃金額（法定福利費等の事業主負担増加額を含む）</t>
    <rPh sb="6" eb="8">
      <t>カサン</t>
    </rPh>
    <rPh sb="8" eb="10">
      <t>ザンガク</t>
    </rPh>
    <rPh sb="11" eb="13">
      <t>タイオウ</t>
    </rPh>
    <rPh sb="15" eb="17">
      <t>シハラ</t>
    </rPh>
    <rPh sb="18" eb="20">
      <t>チンギン</t>
    </rPh>
    <rPh sb="20" eb="21">
      <t>ガク</t>
    </rPh>
    <phoneticPr fontId="4"/>
  </si>
  <si>
    <t>加算Ⅰ改善有無</t>
    <rPh sb="0" eb="2">
      <t>カサン</t>
    </rPh>
    <rPh sb="3" eb="7">
      <t>カイゼンウム</t>
    </rPh>
    <phoneticPr fontId="4"/>
  </si>
  <si>
    <t>加算Ⅱ改善有無</t>
    <rPh sb="0" eb="2">
      <t>カサン</t>
    </rPh>
    <rPh sb="3" eb="7">
      <t>カイゼンウム</t>
    </rPh>
    <phoneticPr fontId="4"/>
  </si>
  <si>
    <t>加算Ⅲ改善有無</t>
    <rPh sb="0" eb="2">
      <t>カサン</t>
    </rPh>
    <rPh sb="3" eb="5">
      <t>カイゼン</t>
    </rPh>
    <rPh sb="5" eb="7">
      <t>ウム</t>
    </rPh>
    <phoneticPr fontId="4"/>
  </si>
  <si>
    <t>③人数Ｂ以上の人数に賃金改善ができていますか</t>
    <rPh sb="1" eb="3">
      <t>ニンズウ</t>
    </rPh>
    <rPh sb="4" eb="6">
      <t>イジョウ</t>
    </rPh>
    <rPh sb="7" eb="9">
      <t>ニンズウ</t>
    </rPh>
    <rPh sb="10" eb="12">
      <t>チンギン</t>
    </rPh>
    <rPh sb="12" eb="14">
      <t>カイゼン</t>
    </rPh>
    <phoneticPr fontId="4"/>
  </si>
  <si>
    <t>基本給及び
毎月決まって
支払う手当</t>
    <rPh sb="0" eb="3">
      <t>キホンキュウ</t>
    </rPh>
    <rPh sb="3" eb="4">
      <t>オヨ</t>
    </rPh>
    <rPh sb="6" eb="8">
      <t>マイツキ</t>
    </rPh>
    <rPh sb="8" eb="9">
      <t>キ</t>
    </rPh>
    <rPh sb="13" eb="15">
      <t>シハラ</t>
    </rPh>
    <rPh sb="16" eb="18">
      <t>テアテ</t>
    </rPh>
    <phoneticPr fontId="4"/>
  </si>
  <si>
    <t>賞与
又は
一時金</t>
    <rPh sb="0" eb="2">
      <t>ショウヨ</t>
    </rPh>
    <rPh sb="3" eb="4">
      <t>マタ</t>
    </rPh>
    <rPh sb="6" eb="8">
      <t>イチジ</t>
    </rPh>
    <rPh sb="8" eb="9">
      <t>キン</t>
    </rPh>
    <phoneticPr fontId="4"/>
  </si>
  <si>
    <t>計</t>
    <rPh sb="0" eb="1">
      <t>ケイ</t>
    </rPh>
    <phoneticPr fontId="4"/>
  </si>
  <si>
    <t>★人勧分の改定状況部分⑤の内訳</t>
    <rPh sb="1" eb="3">
      <t>ジンカン</t>
    </rPh>
    <rPh sb="3" eb="4">
      <t>ブン</t>
    </rPh>
    <rPh sb="5" eb="11">
      <t>カイテイジョウキョウブブン</t>
    </rPh>
    <rPh sb="13" eb="15">
      <t>ウチワケ</t>
    </rPh>
    <phoneticPr fontId="4"/>
  </si>
  <si>
    <t>＜算式１＞「加算当年度の加算Ⅰの加算額総額（増額改定を反映させた額）」×｛「増額改定に係る改定率」÷「加算当年度に適用を受けた基礎分及び賃金改善要件分に係る加算額」）×0.9</t>
    <rPh sb="1" eb="3">
      <t>サンシキ</t>
    </rPh>
    <rPh sb="6" eb="8">
      <t>カサン</t>
    </rPh>
    <rPh sb="8" eb="11">
      <t>トウネンド</t>
    </rPh>
    <rPh sb="12" eb="14">
      <t>カサン</t>
    </rPh>
    <rPh sb="16" eb="19">
      <t>カサンガク</t>
    </rPh>
    <rPh sb="19" eb="21">
      <t>ソウガク</t>
    </rPh>
    <rPh sb="22" eb="24">
      <t>ゾウガク</t>
    </rPh>
    <rPh sb="24" eb="26">
      <t>カイテイ</t>
    </rPh>
    <rPh sb="27" eb="29">
      <t>ハンエイ</t>
    </rPh>
    <rPh sb="32" eb="33">
      <t>ガク</t>
    </rPh>
    <rPh sb="38" eb="40">
      <t>ゾウガク</t>
    </rPh>
    <rPh sb="40" eb="42">
      <t>カイテイ</t>
    </rPh>
    <rPh sb="43" eb="44">
      <t>カカ</t>
    </rPh>
    <rPh sb="45" eb="47">
      <t>カイテイ</t>
    </rPh>
    <rPh sb="47" eb="48">
      <t>リツ</t>
    </rPh>
    <rPh sb="51" eb="53">
      <t>カサン</t>
    </rPh>
    <rPh sb="53" eb="56">
      <t>トウネンド</t>
    </rPh>
    <rPh sb="57" eb="59">
      <t>テキヨウ</t>
    </rPh>
    <rPh sb="60" eb="61">
      <t>ウ</t>
    </rPh>
    <rPh sb="63" eb="65">
      <t>キソ</t>
    </rPh>
    <rPh sb="65" eb="66">
      <t>ブン</t>
    </rPh>
    <rPh sb="66" eb="67">
      <t>オヨ</t>
    </rPh>
    <rPh sb="68" eb="70">
      <t>チンギン</t>
    </rPh>
    <rPh sb="70" eb="72">
      <t>カイゼン</t>
    </rPh>
    <rPh sb="72" eb="74">
      <t>ヨウケン</t>
    </rPh>
    <rPh sb="74" eb="75">
      <t>ブン</t>
    </rPh>
    <rPh sb="76" eb="77">
      <t>カカ</t>
    </rPh>
    <rPh sb="78" eb="81">
      <t>カサンガク</t>
    </rPh>
    <phoneticPr fontId="4"/>
  </si>
  <si>
    <t>＜算式２＞「加算前年度における法定福利費等の事業主負担分総額」÷「加算前年度における賃金の総額」×「基準翌年度から加算当年度までの公定価格における人件費の改定分」</t>
    <rPh sb="1" eb="3">
      <t>サンシキ</t>
    </rPh>
    <rPh sb="6" eb="8">
      <t>カサン</t>
    </rPh>
    <rPh sb="8" eb="11">
      <t>ゼンネンド</t>
    </rPh>
    <rPh sb="15" eb="17">
      <t>ホウテイ</t>
    </rPh>
    <rPh sb="17" eb="19">
      <t>フクリ</t>
    </rPh>
    <rPh sb="19" eb="20">
      <t>ヒ</t>
    </rPh>
    <rPh sb="20" eb="21">
      <t>トウ</t>
    </rPh>
    <rPh sb="22" eb="25">
      <t>ジギョウヌシ</t>
    </rPh>
    <rPh sb="25" eb="27">
      <t>フタン</t>
    </rPh>
    <rPh sb="27" eb="28">
      <t>ブン</t>
    </rPh>
    <rPh sb="28" eb="30">
      <t>ソウガク</t>
    </rPh>
    <rPh sb="33" eb="35">
      <t>カサン</t>
    </rPh>
    <rPh sb="35" eb="38">
      <t>ゼンネンド</t>
    </rPh>
    <rPh sb="42" eb="44">
      <t>チンギン</t>
    </rPh>
    <rPh sb="45" eb="47">
      <t>ソウガク</t>
    </rPh>
    <rPh sb="50" eb="52">
      <t>キジュン</t>
    </rPh>
    <rPh sb="52" eb="55">
      <t>ヨクネンド</t>
    </rPh>
    <rPh sb="57" eb="59">
      <t>カサン</t>
    </rPh>
    <rPh sb="59" eb="62">
      <t>トウネンド</t>
    </rPh>
    <rPh sb="65" eb="67">
      <t>コウテイ</t>
    </rPh>
    <rPh sb="67" eb="69">
      <t>カカク</t>
    </rPh>
    <rPh sb="73" eb="76">
      <t>ジンケンヒ</t>
    </rPh>
    <rPh sb="77" eb="79">
      <t>カイテイ</t>
    </rPh>
    <rPh sb="79" eb="80">
      <t>ブン</t>
    </rPh>
    <phoneticPr fontId="4"/>
  </si>
  <si>
    <t>（月額）</t>
    <rPh sb="1" eb="3">
      <t>ゲツガク</t>
    </rPh>
    <phoneticPr fontId="4"/>
  </si>
  <si>
    <t>令和５年度</t>
    <rPh sb="0" eb="2">
      <t>レイワ</t>
    </rPh>
    <rPh sb="3" eb="5">
      <t>ネンド</t>
    </rPh>
    <phoneticPr fontId="4"/>
  </si>
  <si>
    <t>令和６年度</t>
    <rPh sb="0" eb="2">
      <t>レイワ</t>
    </rPh>
    <rPh sb="3" eb="5">
      <t>ネンド</t>
    </rPh>
    <phoneticPr fontId="4"/>
  </si>
  <si>
    <t>２年目</t>
    <rPh sb="1" eb="3">
      <t>ネンメ</t>
    </rPh>
    <phoneticPr fontId="4"/>
  </si>
  <si>
    <t>１年目</t>
    <rPh sb="1" eb="3">
      <t>ネンメ</t>
    </rPh>
    <phoneticPr fontId="4"/>
  </si>
  <si>
    <t>２６万円</t>
    <rPh sb="2" eb="4">
      <t>マンエン</t>
    </rPh>
    <phoneticPr fontId="4"/>
  </si>
  <si>
    <t>２１万円</t>
    <rPh sb="2" eb="4">
      <t>マンエン</t>
    </rPh>
    <phoneticPr fontId="4"/>
  </si>
  <si>
    <t>２０万円</t>
    <rPh sb="2" eb="4">
      <t>マンエン</t>
    </rPh>
    <phoneticPr fontId="4"/>
  </si>
  <si>
    <t>２５万円</t>
    <rPh sb="2" eb="4">
      <t>マンエン</t>
    </rPh>
    <phoneticPr fontId="4"/>
  </si>
  <si>
    <t>２４万円</t>
    <rPh sb="2" eb="4">
      <t>マンエン</t>
    </rPh>
    <phoneticPr fontId="4"/>
  </si>
  <si>
    <t>給与表</t>
    <rPh sb="0" eb="3">
      <t>キュウヨヒョウ</t>
    </rPh>
    <phoneticPr fontId="4"/>
  </si>
  <si>
    <t>※基準年度における賃金水準を適用した場合の賃金の出し方例</t>
    <rPh sb="24" eb="25">
      <t>ダ</t>
    </rPh>
    <rPh sb="26" eb="27">
      <t>カタ</t>
    </rPh>
    <rPh sb="27" eb="28">
      <t>レイ</t>
    </rPh>
    <phoneticPr fontId="4"/>
  </si>
  <si>
    <t>シートの色合いを変える</t>
    <rPh sb="4" eb="6">
      <t>イロア</t>
    </rPh>
    <rPh sb="8" eb="9">
      <t>カ</t>
    </rPh>
    <phoneticPr fontId="4"/>
  </si>
  <si>
    <t>横浜市のテキストの参考資料の書き方</t>
    <rPh sb="0" eb="3">
      <t>ヨコハマシ</t>
    </rPh>
    <rPh sb="9" eb="13">
      <t>サンコウシリョウ</t>
    </rPh>
    <rPh sb="14" eb="15">
      <t>カ</t>
    </rPh>
    <rPh sb="16" eb="17">
      <t>カタ</t>
    </rPh>
    <phoneticPr fontId="4"/>
  </si>
  <si>
    <t>6/20頃までには整えたい。期限は8/20とかにするかな。</t>
    <rPh sb="4" eb="5">
      <t>ゴロ</t>
    </rPh>
    <rPh sb="9" eb="10">
      <t>トトノ</t>
    </rPh>
    <rPh sb="14" eb="16">
      <t>キゲン</t>
    </rPh>
    <phoneticPr fontId="4"/>
  </si>
  <si>
    <t>様式６別添１のコメント表示消す　町田市くらいスッキリさせるイメージ</t>
    <rPh sb="0" eb="2">
      <t>ヨウシキ</t>
    </rPh>
    <rPh sb="3" eb="5">
      <t>ベッテン</t>
    </rPh>
    <rPh sb="11" eb="13">
      <t>ヒョウジ</t>
    </rPh>
    <rPh sb="13" eb="14">
      <t>ケ</t>
    </rPh>
    <rPh sb="16" eb="18">
      <t>マチダ</t>
    </rPh>
    <rPh sb="18" eb="19">
      <t>シ</t>
    </rPh>
    <phoneticPr fontId="4"/>
  </si>
  <si>
    <t>加算残額を発生させてはいけないものではありません！</t>
    <rPh sb="0" eb="2">
      <t>カサン</t>
    </rPh>
    <rPh sb="2" eb="4">
      <t>ザンガク</t>
    </rPh>
    <rPh sb="5" eb="7">
      <t>ハッセイ</t>
    </rPh>
    <phoneticPr fontId="4"/>
  </si>
  <si>
    <t>ありのままを報告するようにしてください！</t>
    <rPh sb="6" eb="8">
      <t>ホウコク</t>
    </rPh>
    <phoneticPr fontId="4"/>
  </si>
  <si>
    <t>作成要領の年度更新作業</t>
    <rPh sb="0" eb="2">
      <t>サクセイ</t>
    </rPh>
    <rPh sb="2" eb="4">
      <t>ヨウリョウ</t>
    </rPh>
    <rPh sb="5" eb="7">
      <t>ネンド</t>
    </rPh>
    <rPh sb="7" eb="9">
      <t>コウシン</t>
    </rPh>
    <rPh sb="9" eb="11">
      <t>サギョウ</t>
    </rPh>
    <phoneticPr fontId="4"/>
  </si>
  <si>
    <t>のメッセージをどこかに差し込みたい。</t>
    <rPh sb="11" eb="12">
      <t>サ</t>
    </rPh>
    <rPh sb="13" eb="14">
      <t>コ</t>
    </rPh>
    <phoneticPr fontId="4"/>
  </si>
  <si>
    <t>加算実績額の入れ間違いも防ぐ工夫を</t>
    <rPh sb="0" eb="2">
      <t>カサン</t>
    </rPh>
    <rPh sb="2" eb="4">
      <t>ジッセキ</t>
    </rPh>
    <rPh sb="4" eb="5">
      <t>ガク</t>
    </rPh>
    <rPh sb="6" eb="7">
      <t>イ</t>
    </rPh>
    <rPh sb="8" eb="10">
      <t>マチガ</t>
    </rPh>
    <rPh sb="12" eb="13">
      <t>フセ</t>
    </rPh>
    <rPh sb="14" eb="16">
      <t>クフウ</t>
    </rPh>
    <phoneticPr fontId="4"/>
  </si>
  <si>
    <t>※加算Ⅱに係るもっとも低い値</t>
    <rPh sb="1" eb="3">
      <t>カサン</t>
    </rPh>
    <rPh sb="5" eb="6">
      <t>カカ</t>
    </rPh>
    <rPh sb="11" eb="12">
      <t>ヒク</t>
    </rPh>
    <rPh sb="13" eb="14">
      <t>アタイ</t>
    </rPh>
    <phoneticPr fontId="4"/>
  </si>
  <si>
    <t>④副主任保育士等と職務分野別リーダー等を兼務している職員に対し、
　月額合計40.000円以上の賃金改善をしていませんか</t>
    <phoneticPr fontId="4"/>
  </si>
  <si>
    <t>⑤職務分野別リーダー等に対する賃金改善額は、副主任保育士等の賃金改善額の
　うち、もっとも低い額を超えていませんか</t>
    <rPh sb="12" eb="13">
      <t>タイ</t>
    </rPh>
    <rPh sb="15" eb="17">
      <t>チンギン</t>
    </rPh>
    <rPh sb="17" eb="20">
      <t>カイゼンガク</t>
    </rPh>
    <rPh sb="22" eb="25">
      <t>フクシュニン</t>
    </rPh>
    <rPh sb="25" eb="28">
      <t>ホイクシ</t>
    </rPh>
    <rPh sb="28" eb="29">
      <t>トウ</t>
    </rPh>
    <rPh sb="30" eb="32">
      <t>チンギン</t>
    </rPh>
    <rPh sb="32" eb="34">
      <t>カイゼン</t>
    </rPh>
    <rPh sb="34" eb="35">
      <t>ガク</t>
    </rPh>
    <rPh sb="45" eb="46">
      <t>ヒク</t>
    </rPh>
    <rPh sb="47" eb="48">
      <t>ガク</t>
    </rPh>
    <rPh sb="49" eb="50">
      <t>コ</t>
    </rPh>
    <phoneticPr fontId="4"/>
  </si>
  <si>
    <t>Ｃさん</t>
    <phoneticPr fontId="4"/>
  </si>
  <si>
    <t>職員名</t>
    <rPh sb="0" eb="3">
      <t>ショクインメイ</t>
    </rPh>
    <phoneticPr fontId="4"/>
  </si>
  <si>
    <t>賃金改善実績報告書（事業者入力） 作成要領</t>
    <rPh sb="0" eb="2">
      <t>チンギン</t>
    </rPh>
    <rPh sb="2" eb="4">
      <t>カイゼン</t>
    </rPh>
    <rPh sb="4" eb="6">
      <t>ジッセキ</t>
    </rPh>
    <rPh sb="6" eb="9">
      <t>ホウコクショ</t>
    </rPh>
    <rPh sb="10" eb="13">
      <t>ジギョウシャ</t>
    </rPh>
    <rPh sb="13" eb="15">
      <t>ニュウリョク</t>
    </rPh>
    <rPh sb="17" eb="19">
      <t>サクセイ</t>
    </rPh>
    <rPh sb="19" eb="21">
      <t>ヨウリョウ</t>
    </rPh>
    <phoneticPr fontId="4"/>
  </si>
  <si>
    <t>項　目</t>
    <rPh sb="0" eb="1">
      <t>コウ</t>
    </rPh>
    <rPh sb="2" eb="3">
      <t>メ</t>
    </rPh>
    <phoneticPr fontId="4"/>
  </si>
  <si>
    <t>入　力</t>
    <rPh sb="0" eb="1">
      <t>ニュウ</t>
    </rPh>
    <rPh sb="2" eb="3">
      <t>チカラ</t>
    </rPh>
    <phoneticPr fontId="4"/>
  </si>
  <si>
    <t>説　明</t>
    <rPh sb="0" eb="1">
      <t>セツ</t>
    </rPh>
    <rPh sb="2" eb="3">
      <t>アキラ</t>
    </rPh>
    <phoneticPr fontId="4"/>
  </si>
  <si>
    <t>　施設・事業所名</t>
    <rPh sb="1" eb="3">
      <t>シセツ</t>
    </rPh>
    <rPh sb="4" eb="7">
      <t>ジギョウショ</t>
    </rPh>
    <rPh sb="7" eb="8">
      <t>メイ</t>
    </rPh>
    <phoneticPr fontId="4"/>
  </si>
  <si>
    <t>入力必須</t>
  </si>
  <si>
    <t>処遇改善等加算の対象となった施設・事業所名を入力してください。</t>
    <rPh sb="0" eb="2">
      <t>ショグウ</t>
    </rPh>
    <rPh sb="2" eb="4">
      <t>カイゼン</t>
    </rPh>
    <rPh sb="4" eb="5">
      <t>トウ</t>
    </rPh>
    <rPh sb="5" eb="7">
      <t>カサン</t>
    </rPh>
    <rPh sb="8" eb="10">
      <t>タイショウ</t>
    </rPh>
    <rPh sb="14" eb="16">
      <t>シセツ</t>
    </rPh>
    <rPh sb="17" eb="20">
      <t>ジギョウショ</t>
    </rPh>
    <rPh sb="20" eb="21">
      <t>メイ</t>
    </rPh>
    <rPh sb="22" eb="24">
      <t>ニュウリョク</t>
    </rPh>
    <phoneticPr fontId="4"/>
  </si>
  <si>
    <t>　所在地</t>
    <rPh sb="1" eb="4">
      <t>ショザイチ</t>
    </rPh>
    <phoneticPr fontId="4"/>
  </si>
  <si>
    <t>施設・事業所の所在地を入力してください。</t>
    <rPh sb="0" eb="2">
      <t>シセツ</t>
    </rPh>
    <rPh sb="3" eb="6">
      <t>ジギョウショ</t>
    </rPh>
    <rPh sb="7" eb="10">
      <t>ショザイチ</t>
    </rPh>
    <rPh sb="11" eb="13">
      <t>ニュウリョク</t>
    </rPh>
    <phoneticPr fontId="4"/>
  </si>
  <si>
    <t>　園長氏名</t>
    <rPh sb="1" eb="3">
      <t>エンチョウ</t>
    </rPh>
    <rPh sb="3" eb="5">
      <t>シメイ</t>
    </rPh>
    <phoneticPr fontId="4"/>
  </si>
  <si>
    <t>施設・事業所の園長（施設長）の氏名を入力してください。</t>
    <rPh sb="0" eb="2">
      <t>シセツ</t>
    </rPh>
    <rPh sb="3" eb="6">
      <t>ジギョウショ</t>
    </rPh>
    <rPh sb="7" eb="9">
      <t>エンチョウ</t>
    </rPh>
    <rPh sb="10" eb="13">
      <t>シセツチョウ</t>
    </rPh>
    <rPh sb="15" eb="17">
      <t>シメイ</t>
    </rPh>
    <rPh sb="18" eb="20">
      <t>ニュウリョク</t>
    </rPh>
    <phoneticPr fontId="4"/>
  </si>
  <si>
    <t>　電話番号</t>
    <rPh sb="1" eb="3">
      <t>デンワ</t>
    </rPh>
    <rPh sb="3" eb="5">
      <t>バンゴウ</t>
    </rPh>
    <phoneticPr fontId="4"/>
  </si>
  <si>
    <t>施設・事業所の電話番号を入力してください。</t>
    <rPh sb="0" eb="2">
      <t>シセツ</t>
    </rPh>
    <rPh sb="3" eb="6">
      <t>ジギョウショ</t>
    </rPh>
    <rPh sb="7" eb="9">
      <t>デンワ</t>
    </rPh>
    <rPh sb="9" eb="11">
      <t>バンゴウ</t>
    </rPh>
    <rPh sb="12" eb="14">
      <t>ニュウリョク</t>
    </rPh>
    <phoneticPr fontId="4"/>
  </si>
  <si>
    <t>　Eメールアドレス</t>
    <phoneticPr fontId="4"/>
  </si>
  <si>
    <t>施設・事業所のEメールアドレスを入力してください。</t>
    <rPh sb="0" eb="2">
      <t>シセツ</t>
    </rPh>
    <rPh sb="3" eb="6">
      <t>ジギョウショ</t>
    </rPh>
    <rPh sb="16" eb="18">
      <t>ニュウリョク</t>
    </rPh>
    <phoneticPr fontId="4"/>
  </si>
  <si>
    <t>　法人（又は個人）名</t>
    <rPh sb="1" eb="3">
      <t>ホウジン</t>
    </rPh>
    <rPh sb="4" eb="5">
      <t>マタ</t>
    </rPh>
    <rPh sb="6" eb="8">
      <t>コジン</t>
    </rPh>
    <rPh sb="9" eb="10">
      <t>メイ</t>
    </rPh>
    <phoneticPr fontId="4"/>
  </si>
  <si>
    <t>施設・事業所を運営する法人（又は個人）名を入力してください。</t>
    <rPh sb="0" eb="2">
      <t>シセツ</t>
    </rPh>
    <rPh sb="3" eb="6">
      <t>ジギョウショ</t>
    </rPh>
    <rPh sb="7" eb="9">
      <t>ウンエイ</t>
    </rPh>
    <rPh sb="11" eb="13">
      <t>ホウジン</t>
    </rPh>
    <rPh sb="14" eb="15">
      <t>マタ</t>
    </rPh>
    <rPh sb="16" eb="18">
      <t>コジン</t>
    </rPh>
    <rPh sb="19" eb="20">
      <t>メイ</t>
    </rPh>
    <rPh sb="21" eb="23">
      <t>ニュウリョク</t>
    </rPh>
    <phoneticPr fontId="4"/>
  </si>
  <si>
    <t>施設・事業所を運営する法人の主たる事務所の所在地を入力してください。</t>
    <rPh sb="0" eb="2">
      <t>シセツ</t>
    </rPh>
    <rPh sb="3" eb="6">
      <t>ジギョウショ</t>
    </rPh>
    <rPh sb="7" eb="9">
      <t>ウンエイ</t>
    </rPh>
    <rPh sb="11" eb="13">
      <t>ホウジン</t>
    </rPh>
    <rPh sb="14" eb="15">
      <t>シュ</t>
    </rPh>
    <rPh sb="17" eb="19">
      <t>ジム</t>
    </rPh>
    <rPh sb="19" eb="20">
      <t>ショ</t>
    </rPh>
    <rPh sb="21" eb="24">
      <t>ショザイチ</t>
    </rPh>
    <rPh sb="25" eb="27">
      <t>ニュウリョク</t>
    </rPh>
    <phoneticPr fontId="4"/>
  </si>
  <si>
    <t>　代表者役職・氏名</t>
    <rPh sb="1" eb="4">
      <t>ダイヒョウシャ</t>
    </rPh>
    <rPh sb="4" eb="6">
      <t>ヤクショク</t>
    </rPh>
    <rPh sb="7" eb="9">
      <t>シメイ</t>
    </rPh>
    <phoneticPr fontId="4"/>
  </si>
  <si>
    <t>法人代表者役職・氏名を入力してください。</t>
    <rPh sb="0" eb="2">
      <t>ホウジン</t>
    </rPh>
    <rPh sb="2" eb="5">
      <t>ダイヒョウシャ</t>
    </rPh>
    <rPh sb="5" eb="7">
      <t>ヤクショク</t>
    </rPh>
    <rPh sb="8" eb="10">
      <t>シメイ</t>
    </rPh>
    <rPh sb="11" eb="13">
      <t>ニュウリョク</t>
    </rPh>
    <phoneticPr fontId="4"/>
  </si>
  <si>
    <t>法人の主たる事務所の電話番号を入力してください。</t>
    <rPh sb="0" eb="2">
      <t>ホウジン</t>
    </rPh>
    <rPh sb="3" eb="4">
      <t>シュ</t>
    </rPh>
    <rPh sb="6" eb="8">
      <t>ジム</t>
    </rPh>
    <rPh sb="8" eb="9">
      <t>ショ</t>
    </rPh>
    <rPh sb="10" eb="12">
      <t>デンワ</t>
    </rPh>
    <rPh sb="12" eb="14">
      <t>バンゴウ</t>
    </rPh>
    <rPh sb="15" eb="17">
      <t>ニュウリョク</t>
    </rPh>
    <phoneticPr fontId="4"/>
  </si>
  <si>
    <t>法人のEメールアドレスを入力してください。</t>
    <rPh sb="0" eb="2">
      <t>ホウジン</t>
    </rPh>
    <rPh sb="12" eb="14">
      <t>ニュウリョク</t>
    </rPh>
    <phoneticPr fontId="4"/>
  </si>
  <si>
    <t>　資料作成者</t>
    <rPh sb="1" eb="3">
      <t>シリョウ</t>
    </rPh>
    <rPh sb="3" eb="5">
      <t>サクセイ</t>
    </rPh>
    <rPh sb="5" eb="6">
      <t>シャ</t>
    </rPh>
    <phoneticPr fontId="4"/>
  </si>
  <si>
    <t>　※提出された報告書に関する問合せは下記ご担当者様宛にご連絡させていただきます。</t>
    <rPh sb="2" eb="4">
      <t>テイシュツ</t>
    </rPh>
    <rPh sb="7" eb="10">
      <t>ホウコクショ</t>
    </rPh>
    <rPh sb="11" eb="12">
      <t>カン</t>
    </rPh>
    <rPh sb="14" eb="16">
      <t>トイアワ</t>
    </rPh>
    <rPh sb="18" eb="20">
      <t>カキ</t>
    </rPh>
    <rPh sb="21" eb="24">
      <t>タントウシャ</t>
    </rPh>
    <rPh sb="24" eb="26">
      <t>サマアテ</t>
    </rPh>
    <rPh sb="28" eb="30">
      <t>レンラク</t>
    </rPh>
    <phoneticPr fontId="4"/>
  </si>
  <si>
    <t>資料作成者の氏名を入力してください。</t>
    <phoneticPr fontId="4"/>
  </si>
  <si>
    <t>資料作成者の電話番号を入力してください。</t>
    <rPh sb="6" eb="8">
      <t>デンワ</t>
    </rPh>
    <rPh sb="8" eb="10">
      <t>バンゴウ</t>
    </rPh>
    <phoneticPr fontId="4"/>
  </si>
  <si>
    <t>資料作成者のメールアドレスを入力してください。</t>
    <phoneticPr fontId="4"/>
  </si>
  <si>
    <t>　施設名</t>
    <rPh sb="1" eb="3">
      <t>シセツ</t>
    </rPh>
    <rPh sb="3" eb="4">
      <t>メイ</t>
    </rPh>
    <phoneticPr fontId="4"/>
  </si>
  <si>
    <t>自動入力</t>
  </si>
  <si>
    <t>事業者情報「施設・事業所名」欄を入力すると自動入力されます</t>
    <rPh sb="0" eb="3">
      <t>ジギョウシャ</t>
    </rPh>
    <rPh sb="3" eb="5">
      <t>ジョウホウ</t>
    </rPh>
    <rPh sb="6" eb="8">
      <t>シセツ</t>
    </rPh>
    <rPh sb="9" eb="12">
      <t>ジギョウショ</t>
    </rPh>
    <rPh sb="12" eb="13">
      <t>メイ</t>
    </rPh>
    <rPh sb="14" eb="15">
      <t>ラン</t>
    </rPh>
    <rPh sb="16" eb="18">
      <t>ニュウリョク</t>
    </rPh>
    <rPh sb="21" eb="23">
      <t>ジドウ</t>
    </rPh>
    <rPh sb="23" eb="25">
      <t>ニュウリョク</t>
    </rPh>
    <phoneticPr fontId="4"/>
  </si>
  <si>
    <t>　施設類型</t>
    <rPh sb="1" eb="3">
      <t>シセツ</t>
    </rPh>
    <rPh sb="3" eb="5">
      <t>ルイケイ</t>
    </rPh>
    <phoneticPr fontId="4"/>
  </si>
  <si>
    <t>選択入力</t>
  </si>
  <si>
    <t>施設類型を選択してください。</t>
    <phoneticPr fontId="4"/>
  </si>
  <si>
    <t>　就業規則に定める常勤職員の
　１月あたりの勤務時間数</t>
    <rPh sb="1" eb="3">
      <t>シュウギョウ</t>
    </rPh>
    <rPh sb="3" eb="5">
      <t>キソク</t>
    </rPh>
    <rPh sb="6" eb="7">
      <t>サダ</t>
    </rPh>
    <rPh sb="9" eb="11">
      <t>ジョウキン</t>
    </rPh>
    <rPh sb="11" eb="13">
      <t>ショクイン</t>
    </rPh>
    <rPh sb="17" eb="18">
      <t>ツキ</t>
    </rPh>
    <rPh sb="22" eb="24">
      <t>キンム</t>
    </rPh>
    <rPh sb="24" eb="26">
      <t>ジカン</t>
    </rPh>
    <rPh sb="26" eb="27">
      <t>スウ</t>
    </rPh>
    <phoneticPr fontId="4"/>
  </si>
  <si>
    <t>対象施設に適用される就業規則に定める常勤職員の１月あたりの勤務時間数を入力してください。</t>
    <rPh sb="0" eb="2">
      <t>タイショウ</t>
    </rPh>
    <rPh sb="2" eb="4">
      <t>シセツ</t>
    </rPh>
    <rPh sb="5" eb="7">
      <t>テキヨウ</t>
    </rPh>
    <rPh sb="10" eb="12">
      <t>シュウギョウ</t>
    </rPh>
    <rPh sb="12" eb="14">
      <t>キソク</t>
    </rPh>
    <rPh sb="15" eb="16">
      <t>サダ</t>
    </rPh>
    <rPh sb="18" eb="20">
      <t>ジョウキン</t>
    </rPh>
    <rPh sb="20" eb="22">
      <t>ショクイン</t>
    </rPh>
    <rPh sb="24" eb="25">
      <t>ツキ</t>
    </rPh>
    <rPh sb="29" eb="31">
      <t>キンム</t>
    </rPh>
    <rPh sb="31" eb="33">
      <t>ジカン</t>
    </rPh>
    <rPh sb="33" eb="34">
      <t>スウ</t>
    </rPh>
    <rPh sb="35" eb="37">
      <t>ニュウリョク</t>
    </rPh>
    <phoneticPr fontId="4"/>
  </si>
  <si>
    <t>　加算Ⅰ</t>
    <rPh sb="1" eb="3">
      <t>カサン</t>
    </rPh>
    <phoneticPr fontId="4"/>
  </si>
  <si>
    <t>　処遇改善等加算Ⅰの総額</t>
    <phoneticPr fontId="4"/>
  </si>
  <si>
    <t>　賃金改善加算実績額</t>
    <phoneticPr fontId="4"/>
  </si>
  <si>
    <t>　新規事由</t>
    <phoneticPr fontId="4"/>
  </si>
  <si>
    <t>　【新規事由ありの場合のみ】
　人件費改定前の処遇改善等
　加算Ⅰの総額</t>
    <rPh sb="16" eb="19">
      <t>ジンケンヒ</t>
    </rPh>
    <rPh sb="19" eb="21">
      <t>カイテイ</t>
    </rPh>
    <rPh sb="21" eb="22">
      <t>マエ</t>
    </rPh>
    <phoneticPr fontId="4"/>
  </si>
  <si>
    <t>該当入力</t>
  </si>
  <si>
    <t>　新規事由に係る加算率</t>
    <rPh sb="1" eb="3">
      <t>シンキ</t>
    </rPh>
    <rPh sb="3" eb="5">
      <t>ジユウ</t>
    </rPh>
    <rPh sb="6" eb="7">
      <t>カカ</t>
    </rPh>
    <rPh sb="8" eb="10">
      <t>カサン</t>
    </rPh>
    <rPh sb="10" eb="11">
      <t>リツ</t>
    </rPh>
    <phoneticPr fontId="4"/>
  </si>
  <si>
    <t>【新規事由ありに該当する場合のみ入力】
新規事由に係る加算率を入力してください。</t>
    <rPh sb="1" eb="3">
      <t>シンキ</t>
    </rPh>
    <rPh sb="3" eb="5">
      <t>ジユウ</t>
    </rPh>
    <rPh sb="8" eb="10">
      <t>ガイトウ</t>
    </rPh>
    <rPh sb="12" eb="14">
      <t>バアイ</t>
    </rPh>
    <rPh sb="16" eb="18">
      <t>ニュウリョク</t>
    </rPh>
    <rPh sb="20" eb="22">
      <t>シンキ</t>
    </rPh>
    <rPh sb="22" eb="24">
      <t>ジユウ</t>
    </rPh>
    <rPh sb="25" eb="26">
      <t>カカ</t>
    </rPh>
    <rPh sb="27" eb="29">
      <t>カサン</t>
    </rPh>
    <rPh sb="29" eb="30">
      <t>リツ</t>
    </rPh>
    <rPh sb="31" eb="33">
      <t>ニュウリョク</t>
    </rPh>
    <phoneticPr fontId="4"/>
  </si>
  <si>
    <t>　基礎分の加算率</t>
    <rPh sb="1" eb="3">
      <t>キソ</t>
    </rPh>
    <rPh sb="3" eb="4">
      <t>ブン</t>
    </rPh>
    <rPh sb="5" eb="7">
      <t>カサン</t>
    </rPh>
    <rPh sb="7" eb="8">
      <t>リツ</t>
    </rPh>
    <phoneticPr fontId="4"/>
  </si>
  <si>
    <t>　賃金改善要件分の加算率</t>
    <rPh sb="1" eb="3">
      <t>チンギン</t>
    </rPh>
    <rPh sb="3" eb="5">
      <t>カイゼン</t>
    </rPh>
    <rPh sb="5" eb="7">
      <t>ヨウケン</t>
    </rPh>
    <rPh sb="7" eb="8">
      <t>ブン</t>
    </rPh>
    <rPh sb="9" eb="11">
      <t>カサン</t>
    </rPh>
    <rPh sb="11" eb="12">
      <t>リツ</t>
    </rPh>
    <phoneticPr fontId="4"/>
  </si>
  <si>
    <t>　前年度の加算残額</t>
    <rPh sb="1" eb="4">
      <t>ゼンネンド</t>
    </rPh>
    <rPh sb="5" eb="7">
      <t>カサン</t>
    </rPh>
    <rPh sb="7" eb="9">
      <t>ザンガク</t>
    </rPh>
    <phoneticPr fontId="4"/>
  </si>
  <si>
    <t>　加算Ⅱ</t>
    <phoneticPr fontId="4"/>
  </si>
  <si>
    <t>　賃金改善加算実績額</t>
    <rPh sb="1" eb="3">
      <t>チンギン</t>
    </rPh>
    <rPh sb="3" eb="5">
      <t>カイゼン</t>
    </rPh>
    <rPh sb="5" eb="7">
      <t>カサン</t>
    </rPh>
    <rPh sb="7" eb="10">
      <t>ジッセキガク</t>
    </rPh>
    <phoneticPr fontId="4"/>
  </si>
  <si>
    <t>　新規事由</t>
    <rPh sb="1" eb="3">
      <t>シンキ</t>
    </rPh>
    <rPh sb="3" eb="5">
      <t>ジユウ</t>
    </rPh>
    <phoneticPr fontId="4"/>
  </si>
  <si>
    <t>　【新規事由ありの場合のみ】
　人件費改定前の賃金改善
　加算実績額</t>
    <rPh sb="16" eb="19">
      <t>ジンケンヒ</t>
    </rPh>
    <rPh sb="19" eb="21">
      <t>カイテイ</t>
    </rPh>
    <rPh sb="21" eb="22">
      <t>マエ</t>
    </rPh>
    <phoneticPr fontId="4"/>
  </si>
  <si>
    <t>　人数A</t>
    <rPh sb="1" eb="3">
      <t>ニンズウ</t>
    </rPh>
    <phoneticPr fontId="4"/>
  </si>
  <si>
    <t>　人数B</t>
    <rPh sb="1" eb="3">
      <t>ニンズウ</t>
    </rPh>
    <phoneticPr fontId="4"/>
  </si>
  <si>
    <t>　加算Ⅲ</t>
    <phoneticPr fontId="4"/>
  </si>
  <si>
    <t>　賃金改善加算実績額</t>
    <rPh sb="1" eb="3">
      <t>チンギン</t>
    </rPh>
    <rPh sb="3" eb="5">
      <t>カイゼン</t>
    </rPh>
    <rPh sb="5" eb="7">
      <t>カサン</t>
    </rPh>
    <rPh sb="7" eb="9">
      <t>ジッセキ</t>
    </rPh>
    <rPh sb="9" eb="10">
      <t>ガク</t>
    </rPh>
    <phoneticPr fontId="4"/>
  </si>
  <si>
    <t>　改定率</t>
    <phoneticPr fontId="4"/>
  </si>
  <si>
    <t>　社会保険料率</t>
    <phoneticPr fontId="4"/>
  </si>
  <si>
    <t>　基準年度</t>
    <rPh sb="1" eb="3">
      <t>キジュン</t>
    </rPh>
    <rPh sb="3" eb="5">
      <t>ネンド</t>
    </rPh>
    <phoneticPr fontId="4"/>
  </si>
  <si>
    <t>　加算当年度</t>
    <rPh sb="1" eb="3">
      <t>カサン</t>
    </rPh>
    <rPh sb="3" eb="6">
      <t>トウネンド</t>
    </rPh>
    <phoneticPr fontId="4"/>
  </si>
  <si>
    <t>賃金改善実績報告書（処遇改善等加算Ⅰ） 作成要領</t>
    <rPh sb="0" eb="2">
      <t>チンギン</t>
    </rPh>
    <rPh sb="2" eb="4">
      <t>カイゼン</t>
    </rPh>
    <rPh sb="4" eb="6">
      <t>ジッセキ</t>
    </rPh>
    <rPh sb="6" eb="9">
      <t>ホウコクショ</t>
    </rPh>
    <rPh sb="10" eb="18">
      <t>ショグウカイゼントウカサン１</t>
    </rPh>
    <rPh sb="20" eb="22">
      <t>サクセイ</t>
    </rPh>
    <rPh sb="22" eb="24">
      <t>ヨウリョウ</t>
    </rPh>
    <phoneticPr fontId="4"/>
  </si>
  <si>
    <t xml:space="preserve"> 【様式６】賃金改善実績報告書（処遇改善等加算Ⅰ）</t>
    <rPh sb="2" eb="4">
      <t>ヨウシキ</t>
    </rPh>
    <rPh sb="6" eb="10">
      <t>チンギンカイゼン</t>
    </rPh>
    <rPh sb="10" eb="12">
      <t>ジッセキ</t>
    </rPh>
    <rPh sb="12" eb="15">
      <t>ホウコクショ</t>
    </rPh>
    <rPh sb="16" eb="18">
      <t>ショグウ</t>
    </rPh>
    <rPh sb="18" eb="20">
      <t>カイゼン</t>
    </rPh>
    <rPh sb="20" eb="21">
      <t>トウ</t>
    </rPh>
    <rPh sb="21" eb="23">
      <t>カサン</t>
    </rPh>
    <phoneticPr fontId="4"/>
  </si>
  <si>
    <t>別シート「事業者入力」の「前年度の加算残額」を入力すると自動入力されます。</t>
    <rPh sb="0" eb="1">
      <t>ベツ</t>
    </rPh>
    <rPh sb="5" eb="8">
      <t>ジギョウシャ</t>
    </rPh>
    <rPh sb="8" eb="10">
      <t>ニュウリョク</t>
    </rPh>
    <rPh sb="13" eb="16">
      <t>ゼンネンド</t>
    </rPh>
    <rPh sb="17" eb="19">
      <t>カサン</t>
    </rPh>
    <rPh sb="19" eb="20">
      <t>ザン</t>
    </rPh>
    <rPh sb="20" eb="21">
      <t>ガク</t>
    </rPh>
    <rPh sb="23" eb="25">
      <t>ニュウリョク</t>
    </rPh>
    <rPh sb="28" eb="30">
      <t>ジドウ</t>
    </rPh>
    <rPh sb="30" eb="32">
      <t>ニュウリョク</t>
    </rPh>
    <phoneticPr fontId="4"/>
  </si>
  <si>
    <t>　 うち法定福利費等の事業主負担増額</t>
    <phoneticPr fontId="4"/>
  </si>
  <si>
    <t>　支払いの有無</t>
    <rPh sb="1" eb="3">
      <t>シハラ</t>
    </rPh>
    <rPh sb="5" eb="7">
      <t>ウム</t>
    </rPh>
    <phoneticPr fontId="4"/>
  </si>
  <si>
    <t>自動入力</t>
    <phoneticPr fontId="4"/>
  </si>
  <si>
    <t>　支払い時期</t>
    <rPh sb="1" eb="3">
      <t>シハラ</t>
    </rPh>
    <rPh sb="4" eb="6">
      <t>ジキ</t>
    </rPh>
    <phoneticPr fontId="4"/>
  </si>
  <si>
    <t>　④ 賃金改善の方法</t>
    <rPh sb="3" eb="5">
      <t>チンギン</t>
    </rPh>
    <rPh sb="5" eb="7">
      <t>カイゼン</t>
    </rPh>
    <rPh sb="8" eb="10">
      <t>ホウホウ</t>
    </rPh>
    <phoneticPr fontId="4"/>
  </si>
  <si>
    <t>　支払った給与の項目</t>
    <phoneticPr fontId="4"/>
  </si>
  <si>
    <t>該当入力</t>
    <rPh sb="0" eb="2">
      <t>ガイトウ</t>
    </rPh>
    <rPh sb="2" eb="4">
      <t>ニュウリョク</t>
    </rPh>
    <phoneticPr fontId="4"/>
  </si>
  <si>
    <t>　具体的な支払い方法</t>
    <phoneticPr fontId="4"/>
  </si>
  <si>
    <t>（２） 加算実績額</t>
    <phoneticPr fontId="4"/>
  </si>
  <si>
    <t>　① 加算実績額
　　（千円未満の端数は切り捨て）</t>
    <rPh sb="3" eb="5">
      <t>カサン</t>
    </rPh>
    <rPh sb="5" eb="8">
      <t>ジッセキガク</t>
    </rPh>
    <rPh sb="12" eb="14">
      <t>センエン</t>
    </rPh>
    <rPh sb="14" eb="16">
      <t>ミマン</t>
    </rPh>
    <rPh sb="17" eb="19">
      <t>ハスウ</t>
    </rPh>
    <rPh sb="20" eb="21">
      <t>キ</t>
    </rPh>
    <rPh sb="22" eb="23">
      <t>ス</t>
    </rPh>
    <phoneticPr fontId="4"/>
  </si>
  <si>
    <t>別シート「事業者入力」の「加算実績額のうち賃金改善要件分に係る金額」を入力すると自動入力されます。
なお、施設・事業所間で加算額の一部の配分を調整した場合は、別紙「様式６別添２」に他施設・事業所への配分等についてを入力してください。</t>
    <rPh sb="35" eb="37">
      <t>ニュウリョク</t>
    </rPh>
    <rPh sb="40" eb="42">
      <t>ジドウ</t>
    </rPh>
    <rPh sb="42" eb="44">
      <t>ニュウリョク</t>
    </rPh>
    <rPh sb="53" eb="55">
      <t>シセツ</t>
    </rPh>
    <rPh sb="56" eb="59">
      <t>ジギョウショ</t>
    </rPh>
    <rPh sb="59" eb="60">
      <t>カン</t>
    </rPh>
    <rPh sb="61" eb="64">
      <t>カサンガク</t>
    </rPh>
    <rPh sb="65" eb="67">
      <t>イチブ</t>
    </rPh>
    <rPh sb="68" eb="70">
      <t>ハイブン</t>
    </rPh>
    <rPh sb="71" eb="73">
      <t>チョウセイ</t>
    </rPh>
    <rPh sb="75" eb="77">
      <t>バアイ</t>
    </rPh>
    <rPh sb="79" eb="81">
      <t>ベッシ</t>
    </rPh>
    <rPh sb="82" eb="84">
      <t>ヨウシキ</t>
    </rPh>
    <rPh sb="85" eb="87">
      <t>ベッテン</t>
    </rPh>
    <rPh sb="107" eb="109">
      <t>ニュウリョク</t>
    </rPh>
    <phoneticPr fontId="4"/>
  </si>
  <si>
    <t>　② 特定加算実績額
　　（千円未満の端数は切り捨て）</t>
    <rPh sb="3" eb="5">
      <t>トクテイ</t>
    </rPh>
    <rPh sb="5" eb="7">
      <t>カサン</t>
    </rPh>
    <rPh sb="7" eb="10">
      <t>ジッセキガク</t>
    </rPh>
    <rPh sb="14" eb="16">
      <t>センエン</t>
    </rPh>
    <rPh sb="16" eb="18">
      <t>ミマン</t>
    </rPh>
    <rPh sb="19" eb="21">
      <t>ハスウ</t>
    </rPh>
    <rPh sb="22" eb="23">
      <t>キ</t>
    </rPh>
    <rPh sb="24" eb="25">
      <t>ス</t>
    </rPh>
    <phoneticPr fontId="4"/>
  </si>
  <si>
    <t>※様式６（５）①を新規事由ありにした場合
別シート「事業者入力」の「人件費改定前の処遇改善等加算Ⅰの総額」「新規事由に係る加算率」を入力すると自動入力されます。
【新規事由に係る加算率】
加算Ⅰ総額（人件費改定前のもの）×新規事由に係る加算率÷加算当年度の基礎分及び賃金改善要件分の加算率</t>
    <rPh sb="1" eb="3">
      <t>ヨウシキ</t>
    </rPh>
    <rPh sb="9" eb="11">
      <t>シンキ</t>
    </rPh>
    <rPh sb="11" eb="13">
      <t>ジユウ</t>
    </rPh>
    <rPh sb="18" eb="20">
      <t>バアイ</t>
    </rPh>
    <rPh sb="54" eb="56">
      <t>シンキ</t>
    </rPh>
    <rPh sb="56" eb="58">
      <t>ジユウ</t>
    </rPh>
    <rPh sb="59" eb="60">
      <t>カカ</t>
    </rPh>
    <rPh sb="61" eb="63">
      <t>カサン</t>
    </rPh>
    <rPh sb="63" eb="64">
      <t>リツ</t>
    </rPh>
    <rPh sb="66" eb="68">
      <t>ニュウリョク</t>
    </rPh>
    <rPh sb="82" eb="84">
      <t>シンキ</t>
    </rPh>
    <rPh sb="84" eb="86">
      <t>ジユウ</t>
    </rPh>
    <rPh sb="87" eb="88">
      <t>カカ</t>
    </rPh>
    <rPh sb="89" eb="91">
      <t>カサン</t>
    </rPh>
    <rPh sb="91" eb="92">
      <t>リツ</t>
    </rPh>
    <rPh sb="94" eb="96">
      <t>カサン</t>
    </rPh>
    <rPh sb="97" eb="99">
      <t>ソウガク</t>
    </rPh>
    <rPh sb="100" eb="103">
      <t>ジンケンヒ</t>
    </rPh>
    <rPh sb="103" eb="105">
      <t>カイテイ</t>
    </rPh>
    <rPh sb="105" eb="106">
      <t>マエ</t>
    </rPh>
    <phoneticPr fontId="4"/>
  </si>
  <si>
    <t>　③ 賃金改善実施期間</t>
    <rPh sb="3" eb="5">
      <t>チンギン</t>
    </rPh>
    <rPh sb="5" eb="7">
      <t>カイゼン</t>
    </rPh>
    <rPh sb="7" eb="9">
      <t>ジッシ</t>
    </rPh>
    <rPh sb="9" eb="11">
      <t>キカン</t>
    </rPh>
    <phoneticPr fontId="4"/>
  </si>
  <si>
    <t>（３） 賃金改善等実績総額</t>
    <phoneticPr fontId="4"/>
  </si>
  <si>
    <t>　② 賃金改善実績総額
　　　（③－④－⑤－⑥－⑦）</t>
    <rPh sb="3" eb="5">
      <t>チンギン</t>
    </rPh>
    <rPh sb="5" eb="7">
      <t>カイゼン</t>
    </rPh>
    <rPh sb="7" eb="9">
      <t>ジッセキ</t>
    </rPh>
    <rPh sb="9" eb="11">
      <t>ソウガク</t>
    </rPh>
    <phoneticPr fontId="4"/>
  </si>
  <si>
    <t>　③ 支払賃金</t>
    <rPh sb="3" eb="5">
      <t>シハライ</t>
    </rPh>
    <rPh sb="5" eb="7">
      <t>チンギン</t>
    </rPh>
    <phoneticPr fontId="4"/>
  </si>
  <si>
    <t>　⑤ ③のうち、加算Ⅱの新規事由に
　　　よる賃金改善額</t>
    <rPh sb="8" eb="10">
      <t>カサン</t>
    </rPh>
    <rPh sb="12" eb="14">
      <t>シンキ</t>
    </rPh>
    <rPh sb="14" eb="16">
      <t>ジユウ</t>
    </rPh>
    <rPh sb="23" eb="25">
      <t>チンギン</t>
    </rPh>
    <rPh sb="25" eb="27">
      <t>カイゼン</t>
    </rPh>
    <rPh sb="27" eb="28">
      <t>ガク</t>
    </rPh>
    <phoneticPr fontId="4"/>
  </si>
  <si>
    <t>　⑦ 起点賃金水準（⑧＋⑨－⑩）</t>
    <rPh sb="3" eb="5">
      <t>キテン</t>
    </rPh>
    <rPh sb="5" eb="7">
      <t>チンギン</t>
    </rPh>
    <rPh sb="7" eb="9">
      <t>スイジュン</t>
    </rPh>
    <phoneticPr fontId="4"/>
  </si>
  <si>
    <t>　⑧ 基準年度の賃金水準
　　　（当該年度に係る加算残額（令和４年
　　　　度の加算Ⅲに係るものを除く）を含む）</t>
    <rPh sb="3" eb="5">
      <t>キジュン</t>
    </rPh>
    <rPh sb="5" eb="7">
      <t>ネンド</t>
    </rPh>
    <rPh sb="8" eb="10">
      <t>チンギン</t>
    </rPh>
    <rPh sb="10" eb="12">
      <t>スイジュン</t>
    </rPh>
    <phoneticPr fontId="4"/>
  </si>
  <si>
    <t>　⑨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4"/>
  </si>
  <si>
    <t>新規事由ありの場合のみ、賃金改善実績額に応じて増加した法定福利費等の事業主負担分について、別シート「事業者」の「社会保険料率」を記入すると自動計算されます。</t>
    <rPh sb="0" eb="4">
      <t>シンキジユウ</t>
    </rPh>
    <rPh sb="7" eb="9">
      <t>バアイ</t>
    </rPh>
    <rPh sb="12" eb="14">
      <t>チンギン</t>
    </rPh>
    <rPh sb="14" eb="16">
      <t>カイゼン</t>
    </rPh>
    <rPh sb="16" eb="19">
      <t>ジッセキガク</t>
    </rPh>
    <rPh sb="20" eb="21">
      <t>オウ</t>
    </rPh>
    <rPh sb="23" eb="25">
      <t>ゾウカ</t>
    </rPh>
    <rPh sb="27" eb="29">
      <t>ホウテイ</t>
    </rPh>
    <rPh sb="29" eb="31">
      <t>フクリ</t>
    </rPh>
    <rPh sb="31" eb="32">
      <t>ヒ</t>
    </rPh>
    <rPh sb="32" eb="33">
      <t>トウ</t>
    </rPh>
    <rPh sb="34" eb="37">
      <t>ジギョウヌシ</t>
    </rPh>
    <rPh sb="37" eb="39">
      <t>フタン</t>
    </rPh>
    <rPh sb="39" eb="40">
      <t>ブン</t>
    </rPh>
    <rPh sb="45" eb="46">
      <t>ベツ</t>
    </rPh>
    <rPh sb="50" eb="53">
      <t>ジギョウシャ</t>
    </rPh>
    <rPh sb="56" eb="62">
      <t>シャカイホケンリョウリツ</t>
    </rPh>
    <rPh sb="64" eb="66">
      <t>キニュウ</t>
    </rPh>
    <rPh sb="69" eb="71">
      <t>ジドウ</t>
    </rPh>
    <rPh sb="71" eb="73">
      <t>ケイサン</t>
    </rPh>
    <phoneticPr fontId="4"/>
  </si>
  <si>
    <t>（４） 他施設・事業所への配分等について</t>
    <phoneticPr fontId="4"/>
  </si>
  <si>
    <t>　① 拠出実績額</t>
    <rPh sb="3" eb="5">
      <t>キョシュツ</t>
    </rPh>
    <rPh sb="5" eb="8">
      <t>ジッセキガク</t>
    </rPh>
    <phoneticPr fontId="4"/>
  </si>
  <si>
    <t>【別紙様式６別添２】に入力された数値を基に自動入力されます。</t>
    <rPh sb="1" eb="3">
      <t>ベッシ</t>
    </rPh>
    <rPh sb="3" eb="5">
      <t>ヨウシキ</t>
    </rPh>
    <rPh sb="6" eb="8">
      <t>ベッテン</t>
    </rPh>
    <rPh sb="11" eb="13">
      <t>ニュウリョク</t>
    </rPh>
    <rPh sb="16" eb="18">
      <t>スウチ</t>
    </rPh>
    <rPh sb="19" eb="20">
      <t>モト</t>
    </rPh>
    <rPh sb="21" eb="25">
      <t>ジドウニュウリョク</t>
    </rPh>
    <phoneticPr fontId="4"/>
  </si>
  <si>
    <t>　② うち基準年度からの増減分</t>
    <rPh sb="5" eb="7">
      <t>キジュン</t>
    </rPh>
    <rPh sb="7" eb="9">
      <t>ネンド</t>
    </rPh>
    <rPh sb="12" eb="14">
      <t>ゾウゲン</t>
    </rPh>
    <rPh sb="14" eb="15">
      <t>ブン</t>
    </rPh>
    <phoneticPr fontId="4"/>
  </si>
  <si>
    <t>　③ 受入実績額</t>
    <rPh sb="3" eb="5">
      <t>ウケイレ</t>
    </rPh>
    <rPh sb="5" eb="8">
      <t>ジッセキガク</t>
    </rPh>
    <phoneticPr fontId="4"/>
  </si>
  <si>
    <t>　④ うち基準年度からの増減分</t>
    <rPh sb="5" eb="9">
      <t>キジュンネンド</t>
    </rPh>
    <rPh sb="12" eb="14">
      <t>ゾウゲン</t>
    </rPh>
    <rPh sb="14" eb="15">
      <t>ブン</t>
    </rPh>
    <phoneticPr fontId="4"/>
  </si>
  <si>
    <t>（５）加算実績額と賃金改善に要した費用の総額との差額について（基準年度と加算当年度の給与規定等との比較）</t>
    <phoneticPr fontId="4"/>
  </si>
  <si>
    <t>　① 加算実績額と賃金改善に要した
　　　費用の総額との差額
　　　（千円未満の端数は切り捨て）</t>
    <rPh sb="3" eb="5">
      <t>カサン</t>
    </rPh>
    <rPh sb="5" eb="8">
      <t>ジッセキガク</t>
    </rPh>
    <rPh sb="9" eb="11">
      <t>チンギン</t>
    </rPh>
    <rPh sb="11" eb="13">
      <t>カイゼン</t>
    </rPh>
    <rPh sb="14" eb="15">
      <t>ヨウ</t>
    </rPh>
    <rPh sb="21" eb="23">
      <t>ヒヨウ</t>
    </rPh>
    <rPh sb="24" eb="26">
      <t>ソウガク</t>
    </rPh>
    <rPh sb="28" eb="30">
      <t>サガク</t>
    </rPh>
    <rPh sb="35" eb="39">
      <t>センエンミマン</t>
    </rPh>
    <rPh sb="40" eb="42">
      <t>ハスウ</t>
    </rPh>
    <rPh sb="43" eb="44">
      <t>キ</t>
    </rPh>
    <rPh sb="45" eb="46">
      <t>ス</t>
    </rPh>
    <phoneticPr fontId="4"/>
  </si>
  <si>
    <t>　加算Ⅰ新規事由の有無</t>
    <rPh sb="1" eb="3">
      <t>カサン</t>
    </rPh>
    <rPh sb="4" eb="8">
      <t>シンキジユウ</t>
    </rPh>
    <rPh sb="9" eb="11">
      <t>ウム</t>
    </rPh>
    <phoneticPr fontId="4"/>
  </si>
  <si>
    <t>加算Ⅰ新規事由の有無について選択してください。</t>
    <rPh sb="0" eb="2">
      <t>カサン</t>
    </rPh>
    <rPh sb="3" eb="7">
      <t>シンキジユウ</t>
    </rPh>
    <rPh sb="8" eb="10">
      <t>ウム</t>
    </rPh>
    <rPh sb="14" eb="16">
      <t>センタク</t>
    </rPh>
    <phoneticPr fontId="4"/>
  </si>
  <si>
    <t>　② 加算残額に対応した賃金の支払い状況</t>
    <rPh sb="3" eb="5">
      <t>カサン</t>
    </rPh>
    <rPh sb="5" eb="7">
      <t>ザンガク</t>
    </rPh>
    <rPh sb="8" eb="10">
      <t>タイオウ</t>
    </rPh>
    <rPh sb="12" eb="14">
      <t>チンギン</t>
    </rPh>
    <rPh sb="15" eb="17">
      <t>シハラ</t>
    </rPh>
    <rPh sb="18" eb="20">
      <t>ジョウキョウ</t>
    </rPh>
    <phoneticPr fontId="4"/>
  </si>
  <si>
    <t>加算実績額と賃金改善に要した費用の総額との差額がある場合は金額が自動入力されます。差額がない場合は「残額なし」と表示されます。</t>
    <rPh sb="0" eb="2">
      <t>カサン</t>
    </rPh>
    <rPh sb="2" eb="4">
      <t>ジッセキ</t>
    </rPh>
    <rPh sb="4" eb="5">
      <t>ガク</t>
    </rPh>
    <rPh sb="6" eb="8">
      <t>チンギン</t>
    </rPh>
    <rPh sb="8" eb="10">
      <t>カイゼン</t>
    </rPh>
    <rPh sb="11" eb="12">
      <t>ヨウ</t>
    </rPh>
    <rPh sb="14" eb="16">
      <t>ヒヨウ</t>
    </rPh>
    <rPh sb="17" eb="19">
      <t>ソウガク</t>
    </rPh>
    <rPh sb="21" eb="23">
      <t>サガク</t>
    </rPh>
    <rPh sb="26" eb="28">
      <t>バアイ</t>
    </rPh>
    <rPh sb="29" eb="31">
      <t>キンガク</t>
    </rPh>
    <rPh sb="32" eb="34">
      <t>ジドウ</t>
    </rPh>
    <rPh sb="34" eb="36">
      <t>ニュウリョク</t>
    </rPh>
    <rPh sb="41" eb="43">
      <t>サガク</t>
    </rPh>
    <rPh sb="46" eb="48">
      <t>バアイ</t>
    </rPh>
    <rPh sb="50" eb="52">
      <t>ザンガク</t>
    </rPh>
    <rPh sb="56" eb="58">
      <t>ヒョウジ</t>
    </rPh>
    <phoneticPr fontId="4"/>
  </si>
  <si>
    <t>　③ 支払った（支払う予定の）
　　　給与の項目</t>
    <rPh sb="3" eb="5">
      <t>シハラ</t>
    </rPh>
    <rPh sb="8" eb="10">
      <t>シハラ</t>
    </rPh>
    <rPh sb="11" eb="13">
      <t>ヨテイ</t>
    </rPh>
    <rPh sb="19" eb="21">
      <t>キュウヨ</t>
    </rPh>
    <rPh sb="22" eb="24">
      <t>コウモク</t>
    </rPh>
    <phoneticPr fontId="4"/>
  </si>
  <si>
    <t xml:space="preserve"> 【様式６別添１】賃金改善明細（職員別表）</t>
    <rPh sb="2" eb="4">
      <t>ヨウシキ</t>
    </rPh>
    <rPh sb="5" eb="7">
      <t>ベッテン</t>
    </rPh>
    <rPh sb="9" eb="11">
      <t>チンギン</t>
    </rPh>
    <rPh sb="11" eb="13">
      <t>カイゼン</t>
    </rPh>
    <rPh sb="13" eb="15">
      <t>メイサイ</t>
    </rPh>
    <rPh sb="16" eb="18">
      <t>ショクイン</t>
    </rPh>
    <rPh sb="18" eb="19">
      <t>ベツ</t>
    </rPh>
    <rPh sb="19" eb="20">
      <t>ヒョウ</t>
    </rPh>
    <phoneticPr fontId="4"/>
  </si>
  <si>
    <t>　職員名</t>
    <rPh sb="1" eb="3">
      <t>ショクイン</t>
    </rPh>
    <rPh sb="3" eb="4">
      <t>メイ</t>
    </rPh>
    <phoneticPr fontId="4"/>
  </si>
  <si>
    <t>　改善実施有無</t>
    <rPh sb="1" eb="3">
      <t>カイゼン</t>
    </rPh>
    <rPh sb="3" eb="5">
      <t>ジッシ</t>
    </rPh>
    <rPh sb="5" eb="7">
      <t>ウム</t>
    </rPh>
    <phoneticPr fontId="4"/>
  </si>
  <si>
    <t>　職種</t>
    <rPh sb="1" eb="3">
      <t>ショクシュ</t>
    </rPh>
    <phoneticPr fontId="4"/>
  </si>
  <si>
    <t>　常勤非常勤</t>
    <rPh sb="1" eb="3">
      <t>ジョウキン</t>
    </rPh>
    <rPh sb="3" eb="6">
      <t>ヒジョウキン</t>
    </rPh>
    <phoneticPr fontId="4"/>
  </si>
  <si>
    <t>施設・事業所で定めた勤務時間の全てを勤務する者、又は１日６時間以上かつ月20日以上勤務する者は「常勤」、それ以外の者は「非常勤」を選択してください。</t>
    <rPh sb="0" eb="2">
      <t>シセツ</t>
    </rPh>
    <rPh sb="3" eb="6">
      <t>ジギョウショ</t>
    </rPh>
    <rPh sb="7" eb="8">
      <t>サダ</t>
    </rPh>
    <rPh sb="10" eb="12">
      <t>キンム</t>
    </rPh>
    <rPh sb="12" eb="14">
      <t>ジカン</t>
    </rPh>
    <rPh sb="15" eb="16">
      <t>スベ</t>
    </rPh>
    <rPh sb="18" eb="20">
      <t>キンム</t>
    </rPh>
    <rPh sb="22" eb="23">
      <t>モノ</t>
    </rPh>
    <rPh sb="24" eb="25">
      <t>マタ</t>
    </rPh>
    <rPh sb="27" eb="28">
      <t>ニチ</t>
    </rPh>
    <rPh sb="29" eb="33">
      <t>ジカンイジョウ</t>
    </rPh>
    <rPh sb="35" eb="36">
      <t>ツキ</t>
    </rPh>
    <rPh sb="38" eb="39">
      <t>ニチ</t>
    </rPh>
    <rPh sb="39" eb="41">
      <t>イジョウ</t>
    </rPh>
    <rPh sb="41" eb="43">
      <t>キンム</t>
    </rPh>
    <rPh sb="45" eb="46">
      <t>モノ</t>
    </rPh>
    <rPh sb="48" eb="50">
      <t>ジョウキン</t>
    </rPh>
    <rPh sb="54" eb="56">
      <t>イガイ</t>
    </rPh>
    <rPh sb="57" eb="58">
      <t>モノ</t>
    </rPh>
    <rPh sb="60" eb="63">
      <t>ヒジョウキン</t>
    </rPh>
    <rPh sb="65" eb="67">
      <t>センタク</t>
    </rPh>
    <phoneticPr fontId="4"/>
  </si>
  <si>
    <t>　常勤換算値</t>
    <rPh sb="1" eb="3">
      <t>ジョウキン</t>
    </rPh>
    <rPh sb="3" eb="5">
      <t>カンサン</t>
    </rPh>
    <rPh sb="5" eb="6">
      <t>チ</t>
    </rPh>
    <phoneticPr fontId="4"/>
  </si>
  <si>
    <t>常勤職員は「1.0」と入力してください。
非常勤職員は、次の算式によって得た値を入力してください。
　＜算式＞
　　常勤換算値 ＝ 非常勤職員の１か月の勤務時間（平均） ÷ 常勤職員の所定労働時間</t>
    <rPh sb="0" eb="2">
      <t>ジョウキン</t>
    </rPh>
    <rPh sb="2" eb="4">
      <t>ショクイン</t>
    </rPh>
    <rPh sb="11" eb="13">
      <t>ニュウリョク</t>
    </rPh>
    <rPh sb="21" eb="24">
      <t>ヒジョウキン</t>
    </rPh>
    <rPh sb="24" eb="26">
      <t>ショクイン</t>
    </rPh>
    <rPh sb="28" eb="29">
      <t>ツギ</t>
    </rPh>
    <rPh sb="30" eb="32">
      <t>サンシキ</t>
    </rPh>
    <rPh sb="36" eb="37">
      <t>エ</t>
    </rPh>
    <rPh sb="38" eb="39">
      <t>アタイ</t>
    </rPh>
    <rPh sb="40" eb="42">
      <t>ニュウリョク</t>
    </rPh>
    <rPh sb="52" eb="54">
      <t>サンシキ</t>
    </rPh>
    <rPh sb="58" eb="60">
      <t>ジョウキン</t>
    </rPh>
    <rPh sb="60" eb="62">
      <t>カンサン</t>
    </rPh>
    <rPh sb="62" eb="63">
      <t>チ</t>
    </rPh>
    <rPh sb="66" eb="69">
      <t>ヒジョウキン</t>
    </rPh>
    <rPh sb="69" eb="71">
      <t>ショクイン</t>
    </rPh>
    <rPh sb="74" eb="75">
      <t>ゲツ</t>
    </rPh>
    <rPh sb="76" eb="78">
      <t>キンム</t>
    </rPh>
    <rPh sb="78" eb="80">
      <t>ジカン</t>
    </rPh>
    <rPh sb="81" eb="83">
      <t>ヘイキン</t>
    </rPh>
    <rPh sb="87" eb="89">
      <t>ジョウキン</t>
    </rPh>
    <rPh sb="89" eb="91">
      <t>ショクイン</t>
    </rPh>
    <rPh sb="92" eb="94">
      <t>ショテイ</t>
    </rPh>
    <rPh sb="94" eb="96">
      <t>ロウドウ</t>
    </rPh>
    <rPh sb="96" eb="98">
      <t>ジカン</t>
    </rPh>
    <phoneticPr fontId="4"/>
  </si>
  <si>
    <t>　経験年数</t>
    <rPh sb="1" eb="3">
      <t>ケイケン</t>
    </rPh>
    <rPh sb="3" eb="5">
      <t>ネンスウ</t>
    </rPh>
    <phoneticPr fontId="4"/>
  </si>
  <si>
    <t>　法人役員との兼務</t>
    <rPh sb="1" eb="3">
      <t>ホウジン</t>
    </rPh>
    <rPh sb="3" eb="5">
      <t>ヤクイン</t>
    </rPh>
    <rPh sb="7" eb="9">
      <t>ケンム</t>
    </rPh>
    <phoneticPr fontId="4"/>
  </si>
  <si>
    <t>職員が施設・事業所の運営法人の役員を兼務している場合は「〇」、兼務していない場合は「×」を選択してください。</t>
    <rPh sb="0" eb="2">
      <t>ショクイン</t>
    </rPh>
    <rPh sb="3" eb="5">
      <t>シセツ</t>
    </rPh>
    <rPh sb="6" eb="9">
      <t>ジギョウショ</t>
    </rPh>
    <rPh sb="10" eb="12">
      <t>ウンエイ</t>
    </rPh>
    <rPh sb="12" eb="14">
      <t>ホウジン</t>
    </rPh>
    <rPh sb="15" eb="17">
      <t>ヤクイン</t>
    </rPh>
    <rPh sb="18" eb="20">
      <t>ケンム</t>
    </rPh>
    <rPh sb="24" eb="26">
      <t>バアイ</t>
    </rPh>
    <rPh sb="31" eb="33">
      <t>ケンム</t>
    </rPh>
    <rPh sb="38" eb="40">
      <t>バアイ</t>
    </rPh>
    <rPh sb="45" eb="47">
      <t>センタク</t>
    </rPh>
    <phoneticPr fontId="4"/>
  </si>
  <si>
    <t>　基準年度における賃金水準を適用した場合の賃金</t>
    <rPh sb="1" eb="3">
      <t>キジュン</t>
    </rPh>
    <rPh sb="3" eb="5">
      <t>ネンド</t>
    </rPh>
    <rPh sb="9" eb="11">
      <t>チンギン</t>
    </rPh>
    <rPh sb="11" eb="13">
      <t>スイジュン</t>
    </rPh>
    <rPh sb="14" eb="16">
      <t>テキヨウ</t>
    </rPh>
    <rPh sb="18" eb="20">
      <t>バアイ</t>
    </rPh>
    <rPh sb="21" eb="23">
      <t>チンギン</t>
    </rPh>
    <phoneticPr fontId="4"/>
  </si>
  <si>
    <t>　① 基本給</t>
    <rPh sb="3" eb="6">
      <t>キホンキュウ</t>
    </rPh>
    <phoneticPr fontId="4"/>
  </si>
  <si>
    <t>　② 手当</t>
    <rPh sb="3" eb="5">
      <t>テアテ</t>
    </rPh>
    <phoneticPr fontId="4"/>
  </si>
  <si>
    <t>　③ 賞与（一時金）</t>
    <rPh sb="3" eb="5">
      <t>ショウヨ</t>
    </rPh>
    <rPh sb="6" eb="9">
      <t>イチジキン</t>
    </rPh>
    <phoneticPr fontId="4"/>
  </si>
  <si>
    <t>　④ 小計（①＋②＋③）</t>
    <rPh sb="3" eb="5">
      <t>ショウケイ</t>
    </rPh>
    <phoneticPr fontId="4"/>
  </si>
  <si>
    <t>　⑤ 人件費の改定状況部分</t>
    <rPh sb="3" eb="6">
      <t>ジンケンヒ</t>
    </rPh>
    <rPh sb="7" eb="9">
      <t>カイテイ</t>
    </rPh>
    <rPh sb="9" eb="11">
      <t>ジョウキョウ</t>
    </rPh>
    <rPh sb="11" eb="13">
      <t>ブブン</t>
    </rPh>
    <phoneticPr fontId="4"/>
  </si>
  <si>
    <t>　賃金改善を行った場合の支払賃金</t>
    <rPh sb="1" eb="3">
      <t>チンギン</t>
    </rPh>
    <rPh sb="3" eb="5">
      <t>カイゼン</t>
    </rPh>
    <rPh sb="6" eb="7">
      <t>オコナ</t>
    </rPh>
    <rPh sb="9" eb="11">
      <t>バアイ</t>
    </rPh>
    <rPh sb="12" eb="16">
      <t>シハライチンギン</t>
    </rPh>
    <phoneticPr fontId="4"/>
  </si>
  <si>
    <t>　備考</t>
    <rPh sb="1" eb="3">
      <t>ビコウ</t>
    </rPh>
    <phoneticPr fontId="4"/>
  </si>
  <si>
    <t>産休・育休、途中入職・退職、代替職員等の特記事項がある場合に入力してください。</t>
    <rPh sb="0" eb="2">
      <t>サンキュウ</t>
    </rPh>
    <rPh sb="3" eb="5">
      <t>イクキュウ</t>
    </rPh>
    <rPh sb="6" eb="8">
      <t>トチュウ</t>
    </rPh>
    <rPh sb="8" eb="10">
      <t>ニュウショク</t>
    </rPh>
    <rPh sb="11" eb="13">
      <t>タイショク</t>
    </rPh>
    <rPh sb="14" eb="16">
      <t>ダイタイ</t>
    </rPh>
    <rPh sb="16" eb="18">
      <t>ショクイン</t>
    </rPh>
    <rPh sb="18" eb="19">
      <t>トウ</t>
    </rPh>
    <rPh sb="20" eb="22">
      <t>トッキ</t>
    </rPh>
    <rPh sb="22" eb="24">
      <t>ジコウ</t>
    </rPh>
    <rPh sb="27" eb="29">
      <t>バアイ</t>
    </rPh>
    <rPh sb="30" eb="32">
      <t>ニュウリョク</t>
    </rPh>
    <phoneticPr fontId="4"/>
  </si>
  <si>
    <t>【様式６別添２】同一事業者内における拠出実績額・受入実績額一覧表</t>
    <rPh sb="1" eb="3">
      <t>ヨウシキ</t>
    </rPh>
    <rPh sb="4" eb="6">
      <t>ベッテン</t>
    </rPh>
    <rPh sb="8" eb="10">
      <t>ドウイツ</t>
    </rPh>
    <rPh sb="10" eb="13">
      <t>ジギョウシャ</t>
    </rPh>
    <rPh sb="13" eb="14">
      <t>ナイ</t>
    </rPh>
    <rPh sb="18" eb="20">
      <t>キョシュツ</t>
    </rPh>
    <rPh sb="20" eb="23">
      <t>ジッセキガク</t>
    </rPh>
    <rPh sb="24" eb="26">
      <t>ウケイレ</t>
    </rPh>
    <rPh sb="26" eb="29">
      <t>ジッセキガク</t>
    </rPh>
    <rPh sb="29" eb="31">
      <t>イチラン</t>
    </rPh>
    <rPh sb="31" eb="32">
      <t>ヒョウ</t>
    </rPh>
    <phoneticPr fontId="4"/>
  </si>
  <si>
    <t>　都道府県名</t>
    <rPh sb="1" eb="5">
      <t>トドウフケン</t>
    </rPh>
    <rPh sb="5" eb="6">
      <t>メイ</t>
    </rPh>
    <phoneticPr fontId="4"/>
  </si>
  <si>
    <t>施設・事業所が所在する都道府県名を入力してください。</t>
    <rPh sb="0" eb="2">
      <t>シセツ</t>
    </rPh>
    <rPh sb="3" eb="6">
      <t>ジギョウショ</t>
    </rPh>
    <rPh sb="7" eb="9">
      <t>ショザイ</t>
    </rPh>
    <rPh sb="11" eb="15">
      <t>トドウフケン</t>
    </rPh>
    <rPh sb="15" eb="16">
      <t>メイ</t>
    </rPh>
    <rPh sb="17" eb="19">
      <t>ニュウリョク</t>
    </rPh>
    <phoneticPr fontId="4"/>
  </si>
  <si>
    <t>　市町村名</t>
    <rPh sb="1" eb="4">
      <t>シチョウソン</t>
    </rPh>
    <rPh sb="4" eb="5">
      <t>メイ</t>
    </rPh>
    <phoneticPr fontId="4"/>
  </si>
  <si>
    <t>施設・事業所が所在する市町村名を入力してください。</t>
    <rPh sb="0" eb="2">
      <t>シセツ</t>
    </rPh>
    <rPh sb="3" eb="6">
      <t>ジギョウショ</t>
    </rPh>
    <rPh sb="7" eb="9">
      <t>ショザイ</t>
    </rPh>
    <rPh sb="11" eb="14">
      <t>シチョウソン</t>
    </rPh>
    <rPh sb="14" eb="15">
      <t>メイ</t>
    </rPh>
    <rPh sb="16" eb="18">
      <t>ニュウリョク</t>
    </rPh>
    <phoneticPr fontId="4"/>
  </si>
  <si>
    <t>同一事業者が運営する全ての施設・事業所（特定教育・保育施設及び特定地域型保育事業）の名称を入力してください。</t>
    <rPh sb="0" eb="2">
      <t>ドウイツ</t>
    </rPh>
    <rPh sb="2" eb="5">
      <t>ジギョウシャ</t>
    </rPh>
    <rPh sb="6" eb="8">
      <t>ウンエイ</t>
    </rPh>
    <rPh sb="10" eb="11">
      <t>スベ</t>
    </rPh>
    <rPh sb="13" eb="15">
      <t>シセツ</t>
    </rPh>
    <rPh sb="16" eb="19">
      <t>ジギョウショ</t>
    </rPh>
    <rPh sb="20" eb="22">
      <t>トクテイ</t>
    </rPh>
    <rPh sb="22" eb="24">
      <t>キョウイク</t>
    </rPh>
    <rPh sb="25" eb="27">
      <t>ホイク</t>
    </rPh>
    <rPh sb="27" eb="29">
      <t>シセツ</t>
    </rPh>
    <rPh sb="29" eb="30">
      <t>オヨ</t>
    </rPh>
    <rPh sb="31" eb="33">
      <t>トクテイ</t>
    </rPh>
    <rPh sb="33" eb="36">
      <t>チイキガタ</t>
    </rPh>
    <rPh sb="36" eb="38">
      <t>ホイク</t>
    </rPh>
    <rPh sb="38" eb="40">
      <t>ジギョウ</t>
    </rPh>
    <rPh sb="42" eb="44">
      <t>メイショウ</t>
    </rPh>
    <rPh sb="45" eb="47">
      <t>ニュウリョク</t>
    </rPh>
    <phoneticPr fontId="4"/>
  </si>
  <si>
    <t>　他事業所への拠出額（円）</t>
    <rPh sb="1" eb="2">
      <t>タ</t>
    </rPh>
    <rPh sb="2" eb="5">
      <t>ジギョウショ</t>
    </rPh>
    <rPh sb="7" eb="9">
      <t>キョシュツ</t>
    </rPh>
    <rPh sb="9" eb="10">
      <t>ガク</t>
    </rPh>
    <rPh sb="11" eb="12">
      <t>エン</t>
    </rPh>
    <phoneticPr fontId="4"/>
  </si>
  <si>
    <t>　うち基準年度からの増減額（円）</t>
    <rPh sb="3" eb="5">
      <t>キジュン</t>
    </rPh>
    <rPh sb="5" eb="7">
      <t>ネンド</t>
    </rPh>
    <rPh sb="10" eb="12">
      <t>ゾウゲン</t>
    </rPh>
    <rPh sb="12" eb="13">
      <t>ガク</t>
    </rPh>
    <rPh sb="14" eb="15">
      <t>エン</t>
    </rPh>
    <phoneticPr fontId="4"/>
  </si>
  <si>
    <t>　他事業所からの受入額（円）</t>
    <rPh sb="1" eb="2">
      <t>タ</t>
    </rPh>
    <rPh sb="2" eb="5">
      <t>ジギョウショ</t>
    </rPh>
    <rPh sb="8" eb="10">
      <t>ウケイレ</t>
    </rPh>
    <rPh sb="10" eb="11">
      <t>ガク</t>
    </rPh>
    <rPh sb="12" eb="13">
      <t>エン</t>
    </rPh>
    <phoneticPr fontId="4"/>
  </si>
  <si>
    <t>他の施設・事業所が拠出（配分）した金額のうち、施設・事業所が受け入れた金額を入力してください。</t>
    <rPh sb="0" eb="1">
      <t>タ</t>
    </rPh>
    <rPh sb="2" eb="4">
      <t>シセツ</t>
    </rPh>
    <rPh sb="5" eb="8">
      <t>ジギョウショ</t>
    </rPh>
    <rPh sb="9" eb="11">
      <t>キョシュツ</t>
    </rPh>
    <rPh sb="12" eb="14">
      <t>ハイブン</t>
    </rPh>
    <rPh sb="17" eb="19">
      <t>キンガク</t>
    </rPh>
    <rPh sb="23" eb="25">
      <t>シセツ</t>
    </rPh>
    <rPh sb="26" eb="29">
      <t>ジギョウショ</t>
    </rPh>
    <rPh sb="30" eb="31">
      <t>ウ</t>
    </rPh>
    <rPh sb="32" eb="33">
      <t>イ</t>
    </rPh>
    <rPh sb="35" eb="37">
      <t>キンガク</t>
    </rPh>
    <rPh sb="38" eb="40">
      <t>ニュウリョク</t>
    </rPh>
    <phoneticPr fontId="4"/>
  </si>
  <si>
    <t>賃金改善実績報告書（処遇改善等加算Ⅱ） 作成要領</t>
    <rPh sb="0" eb="2">
      <t>チンギン</t>
    </rPh>
    <rPh sb="2" eb="4">
      <t>カイゼン</t>
    </rPh>
    <rPh sb="4" eb="6">
      <t>ジッセキ</t>
    </rPh>
    <rPh sb="6" eb="9">
      <t>ホウコクショ</t>
    </rPh>
    <rPh sb="10" eb="17">
      <t>ショグウカイゼントウカサン</t>
    </rPh>
    <rPh sb="20" eb="22">
      <t>サクセイ</t>
    </rPh>
    <rPh sb="22" eb="24">
      <t>ヨウリョウ</t>
    </rPh>
    <phoneticPr fontId="4"/>
  </si>
  <si>
    <t xml:space="preserve"> 【様式８】賃金改善実績報告書（処遇改善等加算Ⅱ）</t>
    <rPh sb="2" eb="4">
      <t>ヨウシキ</t>
    </rPh>
    <rPh sb="6" eb="10">
      <t>チンギンカイゼン</t>
    </rPh>
    <rPh sb="10" eb="12">
      <t>ジッセキ</t>
    </rPh>
    <rPh sb="12" eb="15">
      <t>ホウコクショ</t>
    </rPh>
    <rPh sb="16" eb="18">
      <t>ショグウ</t>
    </rPh>
    <rPh sb="18" eb="20">
      <t>カイゼン</t>
    </rPh>
    <rPh sb="20" eb="21">
      <t>トウ</t>
    </rPh>
    <rPh sb="21" eb="23">
      <t>カサン</t>
    </rPh>
    <phoneticPr fontId="4"/>
  </si>
  <si>
    <t>　 うち法定福利費等の事業主負担増額</t>
    <rPh sb="4" eb="6">
      <t>ホウテイ</t>
    </rPh>
    <rPh sb="6" eb="10">
      <t>フクリヒトウ</t>
    </rPh>
    <rPh sb="11" eb="14">
      <t>ジギョウヌシ</t>
    </rPh>
    <rPh sb="14" eb="16">
      <t>フタン</t>
    </rPh>
    <rPh sb="16" eb="17">
      <t>ゾウ</t>
    </rPh>
    <rPh sb="17" eb="18">
      <t>ガク</t>
    </rPh>
    <phoneticPr fontId="4"/>
  </si>
  <si>
    <t>　支払い時期</t>
    <rPh sb="1" eb="3">
      <t>シハライ</t>
    </rPh>
    <rPh sb="4" eb="6">
      <t>ジキ</t>
    </rPh>
    <phoneticPr fontId="4"/>
  </si>
  <si>
    <t>　支払った給与の項目</t>
    <rPh sb="1" eb="3">
      <t>シハラ</t>
    </rPh>
    <rPh sb="5" eb="7">
      <t>キュウヨ</t>
    </rPh>
    <rPh sb="8" eb="10">
      <t>コウモク</t>
    </rPh>
    <phoneticPr fontId="4"/>
  </si>
  <si>
    <t>（２） 加算実績額</t>
    <rPh sb="4" eb="6">
      <t>カサン</t>
    </rPh>
    <rPh sb="6" eb="9">
      <t>ジッセキガク</t>
    </rPh>
    <phoneticPr fontId="4"/>
  </si>
  <si>
    <t>別シート「事業者入力」の「加算Ⅱ　賃金改善加算実績額」を入力すると自動入力されます。
なお、施設・事業所間で加算額の一部の配分を調整した場合は、別紙様式８別添２に他施設・事業所への配分等を入力してください。</t>
    <rPh sb="13" eb="15">
      <t>カサン</t>
    </rPh>
    <rPh sb="28" eb="30">
      <t>ニュウリョク</t>
    </rPh>
    <rPh sb="33" eb="35">
      <t>ジドウ</t>
    </rPh>
    <rPh sb="35" eb="37">
      <t>ニュウリョク</t>
    </rPh>
    <rPh sb="46" eb="48">
      <t>シセツ</t>
    </rPh>
    <rPh sb="49" eb="52">
      <t>ジギョウショ</t>
    </rPh>
    <rPh sb="52" eb="53">
      <t>カン</t>
    </rPh>
    <rPh sb="54" eb="57">
      <t>カサンガク</t>
    </rPh>
    <rPh sb="58" eb="60">
      <t>イチブ</t>
    </rPh>
    <rPh sb="61" eb="63">
      <t>ハイブン</t>
    </rPh>
    <rPh sb="64" eb="66">
      <t>チョウセイ</t>
    </rPh>
    <rPh sb="68" eb="70">
      <t>バアイ</t>
    </rPh>
    <rPh sb="72" eb="74">
      <t>ベッシ</t>
    </rPh>
    <rPh sb="74" eb="76">
      <t>ヨウシキ</t>
    </rPh>
    <rPh sb="77" eb="79">
      <t>ベッテン</t>
    </rPh>
    <rPh sb="94" eb="96">
      <t>ニュウリョク</t>
    </rPh>
    <phoneticPr fontId="4"/>
  </si>
  <si>
    <t>別シート「事業者入力」を入力すると自動入力されます。</t>
    <rPh sb="12" eb="14">
      <t>ニュウリョク</t>
    </rPh>
    <rPh sb="17" eb="19">
      <t>ジドウ</t>
    </rPh>
    <rPh sb="19" eb="21">
      <t>ニュウリョク</t>
    </rPh>
    <phoneticPr fontId="4"/>
  </si>
  <si>
    <t>別シート「事業者入力」を入力すると自動入力されます。</t>
    <phoneticPr fontId="4"/>
  </si>
  <si>
    <t>（３） 賃金改善等実績総額</t>
    <rPh sb="4" eb="6">
      <t>チンギン</t>
    </rPh>
    <rPh sb="6" eb="8">
      <t>カイゼン</t>
    </rPh>
    <rPh sb="8" eb="9">
      <t>トウ</t>
    </rPh>
    <rPh sb="9" eb="11">
      <t>ジッセキ</t>
    </rPh>
    <rPh sb="11" eb="13">
      <t>ソウガク</t>
    </rPh>
    <phoneticPr fontId="4"/>
  </si>
  <si>
    <t>　① 賃金改善等実績総額（②＋⑩）
　　　（千円未満の端数は切り捨て）</t>
    <rPh sb="3" eb="5">
      <t>チンギン</t>
    </rPh>
    <rPh sb="5" eb="7">
      <t>カイゼン</t>
    </rPh>
    <rPh sb="7" eb="8">
      <t>トウ</t>
    </rPh>
    <rPh sb="8" eb="10">
      <t>ジッセキ</t>
    </rPh>
    <rPh sb="10" eb="12">
      <t>ソウガク</t>
    </rPh>
    <rPh sb="22" eb="26">
      <t>センエンミマン</t>
    </rPh>
    <rPh sb="27" eb="29">
      <t>ハスウ</t>
    </rPh>
    <rPh sb="30" eb="31">
      <t>キ</t>
    </rPh>
    <rPh sb="32" eb="33">
      <t>ス</t>
    </rPh>
    <phoneticPr fontId="4"/>
  </si>
  <si>
    <t>様式８別添１に入力された値を基に自動入力されます。</t>
    <rPh sb="0" eb="2">
      <t>ヨウシキ</t>
    </rPh>
    <rPh sb="3" eb="5">
      <t>ベッテン</t>
    </rPh>
    <rPh sb="7" eb="9">
      <t>ニュウリョク</t>
    </rPh>
    <rPh sb="12" eb="13">
      <t>アタイ</t>
    </rPh>
    <rPh sb="14" eb="15">
      <t>モト</t>
    </rPh>
    <rPh sb="16" eb="20">
      <t>ジドウニュウリョク</t>
    </rPh>
    <phoneticPr fontId="4"/>
  </si>
  <si>
    <t>　③ 支払賃金（役職手当、職務手当など
　　　職位、職責又は職務内容等に応じて
　　　決まって毎月支払われる手当又は
　　　基本給に限る。）</t>
    <rPh sb="3" eb="5">
      <t>シハライ</t>
    </rPh>
    <rPh sb="5" eb="7">
      <t>チンギン</t>
    </rPh>
    <rPh sb="8" eb="10">
      <t>ヤクショク</t>
    </rPh>
    <rPh sb="10" eb="12">
      <t>テアテ</t>
    </rPh>
    <rPh sb="13" eb="15">
      <t>ショクム</t>
    </rPh>
    <rPh sb="15" eb="17">
      <t>テアテ</t>
    </rPh>
    <rPh sb="23" eb="25">
      <t>ショクイ</t>
    </rPh>
    <rPh sb="26" eb="28">
      <t>ショクセキ</t>
    </rPh>
    <rPh sb="28" eb="29">
      <t>マタ</t>
    </rPh>
    <rPh sb="30" eb="32">
      <t>ショクム</t>
    </rPh>
    <rPh sb="32" eb="34">
      <t>ナイヨウ</t>
    </rPh>
    <rPh sb="34" eb="35">
      <t>トウ</t>
    </rPh>
    <rPh sb="36" eb="37">
      <t>オウ</t>
    </rPh>
    <rPh sb="43" eb="44">
      <t>キ</t>
    </rPh>
    <rPh sb="47" eb="49">
      <t>マイツキ</t>
    </rPh>
    <rPh sb="49" eb="51">
      <t>シハラ</t>
    </rPh>
    <rPh sb="54" eb="56">
      <t>テアテ</t>
    </rPh>
    <rPh sb="56" eb="57">
      <t>マタ</t>
    </rPh>
    <rPh sb="62" eb="65">
      <t>キホンキュウ</t>
    </rPh>
    <rPh sb="66" eb="67">
      <t>カギ</t>
    </rPh>
    <phoneticPr fontId="4"/>
  </si>
  <si>
    <t>自動入力</t>
    <rPh sb="0" eb="4">
      <t>ジドウニュウリョク</t>
    </rPh>
    <phoneticPr fontId="4"/>
  </si>
  <si>
    <t>自動入力</t>
    <rPh sb="0" eb="2">
      <t>ジドウ</t>
    </rPh>
    <rPh sb="2" eb="4">
      <t>ニュウリョク</t>
    </rPh>
    <phoneticPr fontId="4"/>
  </si>
  <si>
    <t>【様式６別添１】賃金改善明細書（職員別）⑬に入力されると自動入力されます。</t>
    <rPh sb="0" eb="2">
      <t>ヨウシキ</t>
    </rPh>
    <rPh sb="3" eb="5">
      <t>ベッテン</t>
    </rPh>
    <rPh sb="7" eb="9">
      <t>チンギン</t>
    </rPh>
    <rPh sb="9" eb="11">
      <t>カイゼン</t>
    </rPh>
    <rPh sb="11" eb="14">
      <t>メイサイショ</t>
    </rPh>
    <rPh sb="15" eb="17">
      <t>ショクイン</t>
    </rPh>
    <rPh sb="17" eb="18">
      <t>ベツ</t>
    </rPh>
    <rPh sb="22" eb="24">
      <t>ニュウリョク</t>
    </rPh>
    <rPh sb="27" eb="29">
      <t>ジドウ</t>
    </rPh>
    <rPh sb="29" eb="31">
      <t>ニュウリョク</t>
    </rPh>
    <phoneticPr fontId="4"/>
  </si>
  <si>
    <t>⑥⑦⑧に入力された値を基に自動入力されます。</t>
    <rPh sb="4" eb="6">
      <t>ニュウリョク</t>
    </rPh>
    <rPh sb="9" eb="10">
      <t>アタイ</t>
    </rPh>
    <rPh sb="11" eb="12">
      <t>モト</t>
    </rPh>
    <rPh sb="13" eb="15">
      <t>ジドウ</t>
    </rPh>
    <rPh sb="15" eb="17">
      <t>ニュウリョク</t>
    </rPh>
    <phoneticPr fontId="4"/>
  </si>
  <si>
    <t>　⑦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4"/>
  </si>
  <si>
    <t>新規事由ありの場合のみ、賃金改善実績額に応じて増加した法定福利費等の事業主負担分について、別シート「事業者」の「社会保険料率」を入力すると自動計算されます。</t>
    <rPh sb="64" eb="66">
      <t>ニュウリョク</t>
    </rPh>
    <phoneticPr fontId="4"/>
  </si>
  <si>
    <t>（４） 他施設・事業所への配分等について</t>
    <rPh sb="4" eb="5">
      <t>タ</t>
    </rPh>
    <rPh sb="5" eb="7">
      <t>シセツ</t>
    </rPh>
    <rPh sb="8" eb="11">
      <t>ジギョウショ</t>
    </rPh>
    <rPh sb="13" eb="15">
      <t>ハイブン</t>
    </rPh>
    <rPh sb="15" eb="16">
      <t>トウ</t>
    </rPh>
    <phoneticPr fontId="4"/>
  </si>
  <si>
    <t>【様式８別添２】に入力された数値を基に自動入力されます。</t>
    <rPh sb="1" eb="3">
      <t>ヨウシキ</t>
    </rPh>
    <rPh sb="4" eb="6">
      <t>ベッテン</t>
    </rPh>
    <rPh sb="9" eb="11">
      <t>ニュウリョク</t>
    </rPh>
    <rPh sb="14" eb="16">
      <t>スウチ</t>
    </rPh>
    <rPh sb="17" eb="18">
      <t>モト</t>
    </rPh>
    <rPh sb="19" eb="21">
      <t>ジドウ</t>
    </rPh>
    <rPh sb="21" eb="23">
      <t>ニュウリョク</t>
    </rPh>
    <phoneticPr fontId="4"/>
  </si>
  <si>
    <t>（５）加算実績額と賃金改善に要した費用の総額との差額について</t>
    <rPh sb="3" eb="5">
      <t>カサン</t>
    </rPh>
    <rPh sb="5" eb="7">
      <t>ジッセキ</t>
    </rPh>
    <rPh sb="7" eb="8">
      <t>ガク</t>
    </rPh>
    <rPh sb="9" eb="11">
      <t>チンギン</t>
    </rPh>
    <rPh sb="11" eb="13">
      <t>カイゼン</t>
    </rPh>
    <rPh sb="14" eb="15">
      <t>ヨウ</t>
    </rPh>
    <rPh sb="17" eb="19">
      <t>ヒヨウ</t>
    </rPh>
    <rPh sb="20" eb="22">
      <t>ソウガク</t>
    </rPh>
    <rPh sb="24" eb="26">
      <t>サガク</t>
    </rPh>
    <phoneticPr fontId="4"/>
  </si>
  <si>
    <t>　① 加算実績額に要した費用の総額との
　　　差額
　　　（千円未満の端数は切り捨て）</t>
    <rPh sb="3" eb="5">
      <t>カサン</t>
    </rPh>
    <rPh sb="5" eb="7">
      <t>ジッセキ</t>
    </rPh>
    <rPh sb="7" eb="8">
      <t>ガク</t>
    </rPh>
    <rPh sb="9" eb="10">
      <t>ヨウ</t>
    </rPh>
    <rPh sb="12" eb="14">
      <t>ヒヨウ</t>
    </rPh>
    <rPh sb="15" eb="17">
      <t>ソウガク</t>
    </rPh>
    <rPh sb="23" eb="25">
      <t>サガク</t>
    </rPh>
    <rPh sb="29" eb="33">
      <t>センエンミマン</t>
    </rPh>
    <rPh sb="34" eb="36">
      <t>ハスウ</t>
    </rPh>
    <rPh sb="37" eb="38">
      <t>キ</t>
    </rPh>
    <rPh sb="39" eb="40">
      <t>ス</t>
    </rPh>
    <phoneticPr fontId="4"/>
  </si>
  <si>
    <r>
      <t>【様式８】及び【様式８別添１】に入力された値を基に自動入力されます。
　</t>
    </r>
    <r>
      <rPr>
        <u/>
        <sz val="11"/>
        <rFont val="ＭＳ Ｐゴシック"/>
        <family val="3"/>
        <charset val="128"/>
      </rPr>
      <t>新規事由ありの場合</t>
    </r>
    <r>
      <rPr>
        <sz val="11"/>
        <rFont val="ＭＳ Ｐゴシック"/>
        <family val="3"/>
        <charset val="128"/>
      </rPr>
      <t xml:space="preserve">
　　差額 ＝ （２）②特定加算実績額 － （３）①賃金改善等実績総額
　</t>
    </r>
    <r>
      <rPr>
        <u/>
        <sz val="11"/>
        <rFont val="ＭＳ Ｐゴシック"/>
        <family val="3"/>
        <charset val="128"/>
      </rPr>
      <t>新規事由なしの場合</t>
    </r>
    <r>
      <rPr>
        <sz val="11"/>
        <rFont val="ＭＳ Ｐゴシック"/>
        <family val="3"/>
        <charset val="128"/>
      </rPr>
      <t xml:space="preserve">
　　差額 ＝ （２）①加算実績額 － ｛【別紙様式８別添１】（６）③副主任保育士等に係る
　　　　　　　　賃金改善額 ＋【別紙様式８別添１】（６）③副主任保育士等に係る法定福利費
　　　　　　　　等の事業主負担分の総額＋ 【別紙様式８別添１】（７）③職務分野別リーダー
　　　　　　　　等に係る賃金改善額 ＋ 【別紙様式８別添１】（７）③職務分野別リーダー等に
　　　　　　　　係る法定福利費等の事業主負担分の総額｝</t>
    </r>
    <rPh sb="1" eb="3">
      <t>ヨウシキ</t>
    </rPh>
    <rPh sb="5" eb="6">
      <t>オヨ</t>
    </rPh>
    <rPh sb="36" eb="40">
      <t>シンキジユウ</t>
    </rPh>
    <rPh sb="43" eb="45">
      <t>バアイ</t>
    </rPh>
    <rPh sb="48" eb="50">
      <t>サガク</t>
    </rPh>
    <rPh sb="57" eb="59">
      <t>トクテイ</t>
    </rPh>
    <rPh sb="59" eb="61">
      <t>カサン</t>
    </rPh>
    <rPh sb="61" eb="64">
      <t>ジッセキガク</t>
    </rPh>
    <rPh sb="71" eb="75">
      <t>チンギンカイゼン</t>
    </rPh>
    <rPh sb="75" eb="76">
      <t>トウ</t>
    </rPh>
    <rPh sb="82" eb="84">
      <t>シンキ</t>
    </rPh>
    <rPh sb="84" eb="86">
      <t>ジユウ</t>
    </rPh>
    <rPh sb="89" eb="91">
      <t>バアイ</t>
    </rPh>
    <rPh sb="94" eb="96">
      <t>サガク</t>
    </rPh>
    <rPh sb="103" eb="105">
      <t>カサン</t>
    </rPh>
    <rPh sb="105" eb="108">
      <t>ジッセキガク</t>
    </rPh>
    <rPh sb="113" eb="115">
      <t>ベッシ</t>
    </rPh>
    <rPh sb="115" eb="117">
      <t>ヨウシキ</t>
    </rPh>
    <rPh sb="118" eb="120">
      <t>ベッテン</t>
    </rPh>
    <rPh sb="126" eb="129">
      <t>フクシュニン</t>
    </rPh>
    <rPh sb="129" eb="132">
      <t>ホイクシ</t>
    </rPh>
    <rPh sb="132" eb="133">
      <t>トウ</t>
    </rPh>
    <rPh sb="134" eb="135">
      <t>カカ</t>
    </rPh>
    <rPh sb="145" eb="147">
      <t>チンギン</t>
    </rPh>
    <rPh sb="147" eb="149">
      <t>カイゼン</t>
    </rPh>
    <rPh sb="149" eb="150">
      <t>ガク</t>
    </rPh>
    <rPh sb="204" eb="206">
      <t>ベッシ</t>
    </rPh>
    <rPh sb="206" eb="208">
      <t>ヨウシキ</t>
    </rPh>
    <rPh sb="209" eb="211">
      <t>ベッテン</t>
    </rPh>
    <rPh sb="217" eb="222">
      <t>ショクムブンヤベツ</t>
    </rPh>
    <phoneticPr fontId="4"/>
  </si>
  <si>
    <t>　加算Ⅱ新規事由の有無</t>
    <rPh sb="1" eb="3">
      <t>カサン</t>
    </rPh>
    <rPh sb="4" eb="8">
      <t>シンキジユウ</t>
    </rPh>
    <rPh sb="9" eb="11">
      <t>ウム</t>
    </rPh>
    <phoneticPr fontId="4"/>
  </si>
  <si>
    <t>加算Ⅱ新規事由の有無について選択してください。</t>
    <rPh sb="0" eb="2">
      <t>カサン</t>
    </rPh>
    <rPh sb="3" eb="7">
      <t>シンキジユウ</t>
    </rPh>
    <rPh sb="8" eb="10">
      <t>ウム</t>
    </rPh>
    <rPh sb="14" eb="16">
      <t>センタク</t>
    </rPh>
    <phoneticPr fontId="4"/>
  </si>
  <si>
    <t>　③ 支払った給与の項目</t>
    <rPh sb="3" eb="5">
      <t>シハラ</t>
    </rPh>
    <rPh sb="7" eb="9">
      <t>キュウヨ</t>
    </rPh>
    <rPh sb="10" eb="12">
      <t>コウモク</t>
    </rPh>
    <phoneticPr fontId="4"/>
  </si>
  <si>
    <t>　④　具体的な支払い方法</t>
    <phoneticPr fontId="4"/>
  </si>
  <si>
    <t xml:space="preserve"> 【様式8別添１】内訳書</t>
    <rPh sb="2" eb="4">
      <t>ヨウシキ</t>
    </rPh>
    <rPh sb="5" eb="7">
      <t>ベッテン</t>
    </rPh>
    <rPh sb="9" eb="12">
      <t>ウチワケショ</t>
    </rPh>
    <phoneticPr fontId="4"/>
  </si>
  <si>
    <t>（６）副主任保育士等に係る賃金改善について（内訳）</t>
    <phoneticPr fontId="4"/>
  </si>
  <si>
    <t>加算Ⅱ対象職員の氏名を記載してください。
　※入力欄が不足する場合は、必要な分だけ行を追加してください。</t>
    <rPh sb="0" eb="2">
      <t>カサン</t>
    </rPh>
    <rPh sb="3" eb="5">
      <t>タイショウ</t>
    </rPh>
    <rPh sb="5" eb="7">
      <t>ショクイン</t>
    </rPh>
    <rPh sb="8" eb="10">
      <t>シメイ</t>
    </rPh>
    <rPh sb="11" eb="13">
      <t>キサイ</t>
    </rPh>
    <phoneticPr fontId="4"/>
  </si>
  <si>
    <t>　職名</t>
    <rPh sb="1" eb="3">
      <t>ショクメイメイ</t>
    </rPh>
    <phoneticPr fontId="4"/>
  </si>
  <si>
    <t>就業規則等に定める副主任保育士等に相当する職位等、及び加算Ⅱの対象となった園長以外の管理職の発令を受けた職員の職種を入力してください。</t>
    <rPh sb="0" eb="2">
      <t>シュウギョウ</t>
    </rPh>
    <rPh sb="2" eb="4">
      <t>キソク</t>
    </rPh>
    <rPh sb="4" eb="5">
      <t>トウ</t>
    </rPh>
    <rPh sb="6" eb="7">
      <t>サダ</t>
    </rPh>
    <rPh sb="9" eb="16">
      <t>フクシュニンホイクシトウ</t>
    </rPh>
    <rPh sb="17" eb="19">
      <t>ソウトウ</t>
    </rPh>
    <rPh sb="21" eb="23">
      <t>ショクイ</t>
    </rPh>
    <rPh sb="23" eb="24">
      <t>トウ</t>
    </rPh>
    <rPh sb="25" eb="26">
      <t>オヨ</t>
    </rPh>
    <rPh sb="27" eb="29">
      <t>カサン</t>
    </rPh>
    <rPh sb="31" eb="33">
      <t>タイショウ</t>
    </rPh>
    <rPh sb="46" eb="48">
      <t>ハツレイ</t>
    </rPh>
    <rPh sb="52" eb="54">
      <t>ショクイン</t>
    </rPh>
    <rPh sb="55" eb="57">
      <t>ショクシュ</t>
    </rPh>
    <rPh sb="58" eb="60">
      <t>ニュウリョク</t>
    </rPh>
    <phoneticPr fontId="4"/>
  </si>
  <si>
    <t>改善した給与項目について、賃金台帳における給与項目の名称を入力してください。
（例）「処遇改善Ⅱ」「職務能力手当」「役職手当」など</t>
    <rPh sb="0" eb="2">
      <t>カイゼン</t>
    </rPh>
    <rPh sb="4" eb="6">
      <t>キュウヨ</t>
    </rPh>
    <rPh sb="6" eb="8">
      <t>コウモク</t>
    </rPh>
    <rPh sb="13" eb="15">
      <t>チンギン</t>
    </rPh>
    <rPh sb="15" eb="17">
      <t>ダイチョウ</t>
    </rPh>
    <rPh sb="21" eb="23">
      <t>キュウヨ</t>
    </rPh>
    <rPh sb="23" eb="25">
      <t>コウモク</t>
    </rPh>
    <rPh sb="26" eb="28">
      <t>メイショウ</t>
    </rPh>
    <rPh sb="29" eb="31">
      <t>ニュウリョク</t>
    </rPh>
    <phoneticPr fontId="4"/>
  </si>
  <si>
    <t>　処遇改善等加算Ⅱによる賃金改善額</t>
    <rPh sb="1" eb="8">
      <t>ショグウカイゼントウカサン</t>
    </rPh>
    <rPh sb="12" eb="14">
      <t>チンギン</t>
    </rPh>
    <rPh sb="14" eb="16">
      <t>カイゼン</t>
    </rPh>
    <rPh sb="16" eb="17">
      <t>ガク</t>
    </rPh>
    <phoneticPr fontId="4"/>
  </si>
  <si>
    <t>給与項目に対応した月額、期間（月）及び人数を入力してください。</t>
    <rPh sb="0" eb="2">
      <t>キュウヨ</t>
    </rPh>
    <rPh sb="2" eb="4">
      <t>コウモク</t>
    </rPh>
    <rPh sb="5" eb="7">
      <t>タイオウ</t>
    </rPh>
    <rPh sb="9" eb="11">
      <t>ゲツガク</t>
    </rPh>
    <rPh sb="12" eb="14">
      <t>キカン</t>
    </rPh>
    <rPh sb="15" eb="16">
      <t>ツキ</t>
    </rPh>
    <rPh sb="17" eb="18">
      <t>オヨ</t>
    </rPh>
    <rPh sb="19" eb="21">
      <t>ニンズウ</t>
    </rPh>
    <rPh sb="22" eb="24">
      <t>ニュウリョク</t>
    </rPh>
    <phoneticPr fontId="4"/>
  </si>
  <si>
    <r>
      <t>　うち基準翌年度から加算当年度に
　おける賃金改善分
　</t>
    </r>
    <r>
      <rPr>
        <sz val="10"/>
        <rFont val="ＭＳ Ｐゴシック"/>
        <family val="3"/>
        <charset val="128"/>
      </rPr>
      <t>※加算Ⅱ新規事由がある場合のみ記入</t>
    </r>
    <rPh sb="3" eb="5">
      <t>キジュン</t>
    </rPh>
    <rPh sb="5" eb="8">
      <t>ヨクネンド</t>
    </rPh>
    <rPh sb="10" eb="12">
      <t>カサン</t>
    </rPh>
    <rPh sb="12" eb="15">
      <t>トウネンド</t>
    </rPh>
    <rPh sb="21" eb="23">
      <t>チンギン</t>
    </rPh>
    <rPh sb="23" eb="25">
      <t>カイゼン</t>
    </rPh>
    <rPh sb="25" eb="26">
      <t>ブン</t>
    </rPh>
    <rPh sb="29" eb="31">
      <t>カサン</t>
    </rPh>
    <rPh sb="32" eb="34">
      <t>シンキ</t>
    </rPh>
    <rPh sb="34" eb="36">
      <t>ジユウ</t>
    </rPh>
    <rPh sb="39" eb="41">
      <t>バアイ</t>
    </rPh>
    <rPh sb="43" eb="45">
      <t>キニュウ</t>
    </rPh>
    <phoneticPr fontId="4"/>
  </si>
  <si>
    <t>　① 賃金改善額　計</t>
    <rPh sb="3" eb="5">
      <t>チンギン</t>
    </rPh>
    <rPh sb="5" eb="7">
      <t>カイゼン</t>
    </rPh>
    <rPh sb="7" eb="8">
      <t>ガク</t>
    </rPh>
    <rPh sb="9" eb="10">
      <t>ケイ</t>
    </rPh>
    <phoneticPr fontId="4"/>
  </si>
  <si>
    <t>副主任保育士等及び加算Ⅱの対象となった園長以外の管理職に係る賃金改善額の合計が自動入力されます。</t>
    <rPh sb="0" eb="7">
      <t>フクシュニンホイクシトウ</t>
    </rPh>
    <rPh sb="7" eb="8">
      <t>オヨ</t>
    </rPh>
    <rPh sb="9" eb="11">
      <t>カサン</t>
    </rPh>
    <rPh sb="13" eb="15">
      <t>タイショウ</t>
    </rPh>
    <rPh sb="19" eb="21">
      <t>エンチョウ</t>
    </rPh>
    <rPh sb="21" eb="23">
      <t>イガイ</t>
    </rPh>
    <rPh sb="24" eb="27">
      <t>カンリショク</t>
    </rPh>
    <rPh sb="28" eb="29">
      <t>カカ</t>
    </rPh>
    <rPh sb="30" eb="32">
      <t>チンギン</t>
    </rPh>
    <rPh sb="32" eb="34">
      <t>カイゼン</t>
    </rPh>
    <rPh sb="34" eb="35">
      <t>ガク</t>
    </rPh>
    <rPh sb="36" eb="38">
      <t>ゴウケイ</t>
    </rPh>
    <rPh sb="39" eb="43">
      <t>ジドウニュウリョク</t>
    </rPh>
    <phoneticPr fontId="4"/>
  </si>
  <si>
    <t>　② 上記に対応する法定福利費等の
　　　事業主負担分の総額</t>
    <rPh sb="3" eb="5">
      <t>ジョウキ</t>
    </rPh>
    <rPh sb="6" eb="8">
      <t>タイオウ</t>
    </rPh>
    <rPh sb="10" eb="12">
      <t>ホウテイ</t>
    </rPh>
    <rPh sb="12" eb="14">
      <t>フクリ</t>
    </rPh>
    <rPh sb="14" eb="15">
      <t>ヒ</t>
    </rPh>
    <rPh sb="15" eb="16">
      <t>トウ</t>
    </rPh>
    <rPh sb="21" eb="24">
      <t>ジギョウヌシ</t>
    </rPh>
    <rPh sb="24" eb="26">
      <t>フタン</t>
    </rPh>
    <rPh sb="26" eb="27">
      <t>ブン</t>
    </rPh>
    <rPh sb="28" eb="30">
      <t>ソウガク</t>
    </rPh>
    <phoneticPr fontId="4"/>
  </si>
  <si>
    <t>別シート「事業者入力」の「社会保険料率」を入力すると自動入力されます。</t>
    <rPh sb="0" eb="1">
      <t>ベツ</t>
    </rPh>
    <rPh sb="5" eb="7">
      <t>ジギョウ</t>
    </rPh>
    <rPh sb="7" eb="8">
      <t>シャ</t>
    </rPh>
    <rPh sb="8" eb="10">
      <t>ニュウリョク</t>
    </rPh>
    <rPh sb="13" eb="15">
      <t>シャカイ</t>
    </rPh>
    <rPh sb="15" eb="18">
      <t>ホケンリョウ</t>
    </rPh>
    <rPh sb="18" eb="19">
      <t>リツ</t>
    </rPh>
    <rPh sb="21" eb="23">
      <t>ニュウリョク</t>
    </rPh>
    <rPh sb="26" eb="28">
      <t>ジドウ</t>
    </rPh>
    <rPh sb="28" eb="30">
      <t>ニュウリョク</t>
    </rPh>
    <phoneticPr fontId="4"/>
  </si>
  <si>
    <t>　③ ①＋②</t>
    <phoneticPr fontId="4"/>
  </si>
  <si>
    <t>賃金改善額と法定福利費等の事業主負担分の総額の合計が自動入力されます。</t>
    <rPh sb="0" eb="2">
      <t>チンギン</t>
    </rPh>
    <rPh sb="2" eb="4">
      <t>カイゼン</t>
    </rPh>
    <rPh sb="4" eb="5">
      <t>ガク</t>
    </rPh>
    <rPh sb="6" eb="8">
      <t>ホウテイ</t>
    </rPh>
    <rPh sb="8" eb="10">
      <t>フクリ</t>
    </rPh>
    <rPh sb="10" eb="11">
      <t>ヒ</t>
    </rPh>
    <rPh sb="11" eb="12">
      <t>トウ</t>
    </rPh>
    <rPh sb="13" eb="19">
      <t>ジギョウヌシフタンブン</t>
    </rPh>
    <rPh sb="20" eb="22">
      <t>ソウガク</t>
    </rPh>
    <rPh sb="23" eb="25">
      <t>ゴウケイ</t>
    </rPh>
    <rPh sb="26" eb="30">
      <t>ジドウニュウリョク</t>
    </rPh>
    <phoneticPr fontId="4"/>
  </si>
  <si>
    <t>（７）職務分野別リーダー等に係る賃金改善について（内訳））</t>
    <phoneticPr fontId="4"/>
  </si>
  <si>
    <t>加算Ⅱ対象職員の氏名を記載してください。
　※ 入力欄が不足する場合は、必要な分だけ行を追加してください。</t>
    <rPh sb="0" eb="2">
      <t>カサン</t>
    </rPh>
    <rPh sb="3" eb="5">
      <t>タイショウ</t>
    </rPh>
    <rPh sb="5" eb="7">
      <t>ショクイン</t>
    </rPh>
    <rPh sb="8" eb="10">
      <t>シメイ</t>
    </rPh>
    <rPh sb="11" eb="13">
      <t>キサイ</t>
    </rPh>
    <phoneticPr fontId="4"/>
  </si>
  <si>
    <t>就業規則等に定める職務分野別リーダー等に相当する職位等の発令を受けた職員の職種を入力してください。</t>
    <rPh sb="0" eb="2">
      <t>シュウギョウ</t>
    </rPh>
    <rPh sb="2" eb="4">
      <t>キソク</t>
    </rPh>
    <rPh sb="4" eb="5">
      <t>トウ</t>
    </rPh>
    <rPh sb="6" eb="7">
      <t>サダ</t>
    </rPh>
    <rPh sb="9" eb="11">
      <t>ショクム</t>
    </rPh>
    <rPh sb="11" eb="13">
      <t>ブンヤ</t>
    </rPh>
    <rPh sb="13" eb="14">
      <t>ベツ</t>
    </rPh>
    <rPh sb="18" eb="19">
      <t>トウ</t>
    </rPh>
    <rPh sb="20" eb="22">
      <t>ソウトウ</t>
    </rPh>
    <rPh sb="24" eb="26">
      <t>ショクイ</t>
    </rPh>
    <rPh sb="26" eb="27">
      <t>トウ</t>
    </rPh>
    <rPh sb="28" eb="30">
      <t>ハツレイ</t>
    </rPh>
    <rPh sb="34" eb="36">
      <t>ショクイン</t>
    </rPh>
    <rPh sb="37" eb="39">
      <t>ショクシュ</t>
    </rPh>
    <rPh sb="40" eb="42">
      <t>ニュウリョク</t>
    </rPh>
    <phoneticPr fontId="4"/>
  </si>
  <si>
    <r>
      <t xml:space="preserve">　うち基準翌年度から加算当年度に
　おける賃金改善分
</t>
    </r>
    <r>
      <rPr>
        <sz val="9"/>
        <rFont val="ＭＳ Ｐゴシック"/>
        <family val="3"/>
        <charset val="128"/>
      </rPr>
      <t>　※加算Ⅱ新規事由がある場合のみ記入</t>
    </r>
    <rPh sb="3" eb="5">
      <t>キジュン</t>
    </rPh>
    <rPh sb="5" eb="8">
      <t>ヨクネンド</t>
    </rPh>
    <rPh sb="10" eb="12">
      <t>カサン</t>
    </rPh>
    <rPh sb="12" eb="15">
      <t>トウネンド</t>
    </rPh>
    <rPh sb="21" eb="23">
      <t>チンギン</t>
    </rPh>
    <rPh sb="23" eb="25">
      <t>カイゼン</t>
    </rPh>
    <rPh sb="25" eb="26">
      <t>ブン</t>
    </rPh>
    <rPh sb="29" eb="31">
      <t>カサン</t>
    </rPh>
    <rPh sb="32" eb="34">
      <t>シンキ</t>
    </rPh>
    <rPh sb="34" eb="36">
      <t>ジユウ</t>
    </rPh>
    <rPh sb="39" eb="41">
      <t>バアイ</t>
    </rPh>
    <rPh sb="43" eb="45">
      <t>キニュウ</t>
    </rPh>
    <phoneticPr fontId="4"/>
  </si>
  <si>
    <t>職務分野別リーダー等に係る賃金改善額の合計が自動入力されます。</t>
    <rPh sb="0" eb="5">
      <t>ショクムブンヤベツ</t>
    </rPh>
    <rPh sb="9" eb="10">
      <t>トウ</t>
    </rPh>
    <rPh sb="11" eb="12">
      <t>カカ</t>
    </rPh>
    <rPh sb="13" eb="15">
      <t>チンギン</t>
    </rPh>
    <rPh sb="15" eb="17">
      <t>カイゼン</t>
    </rPh>
    <rPh sb="17" eb="18">
      <t>ガク</t>
    </rPh>
    <rPh sb="19" eb="21">
      <t>ゴウケイ</t>
    </rPh>
    <rPh sb="22" eb="26">
      <t>ジドウニュウリョク</t>
    </rPh>
    <phoneticPr fontId="4"/>
  </si>
  <si>
    <t xml:space="preserve">別シート「事業者入力」の「社会保険料率」を入力すると自動入力されます。
</t>
    <phoneticPr fontId="4"/>
  </si>
  <si>
    <t>【様式８別添２】同一事業者内における拠出実績額・受入実績額一覧表</t>
    <rPh sb="1" eb="3">
      <t>ヨウシキ</t>
    </rPh>
    <rPh sb="4" eb="6">
      <t>ベッテン</t>
    </rPh>
    <rPh sb="8" eb="10">
      <t>ドウイツ</t>
    </rPh>
    <rPh sb="10" eb="13">
      <t>ジギョウシャ</t>
    </rPh>
    <rPh sb="13" eb="14">
      <t>ナイ</t>
    </rPh>
    <rPh sb="18" eb="20">
      <t>キョシュツ</t>
    </rPh>
    <rPh sb="20" eb="23">
      <t>ジッセキガク</t>
    </rPh>
    <rPh sb="24" eb="26">
      <t>ウケイレ</t>
    </rPh>
    <rPh sb="26" eb="29">
      <t>ジッセキガク</t>
    </rPh>
    <rPh sb="29" eb="31">
      <t>イチラン</t>
    </rPh>
    <rPh sb="31" eb="32">
      <t>ヒョウ</t>
    </rPh>
    <phoneticPr fontId="4"/>
  </si>
  <si>
    <t>賃金改善実績報告書（処遇改善等加算Ⅲ） 作成要領</t>
    <rPh sb="0" eb="2">
      <t>チンギン</t>
    </rPh>
    <rPh sb="2" eb="4">
      <t>カイゼン</t>
    </rPh>
    <rPh sb="4" eb="6">
      <t>ジッセキ</t>
    </rPh>
    <rPh sb="6" eb="9">
      <t>ホウコクショ</t>
    </rPh>
    <rPh sb="10" eb="12">
      <t>ショグウ</t>
    </rPh>
    <rPh sb="12" eb="14">
      <t>カイゼン</t>
    </rPh>
    <rPh sb="14" eb="15">
      <t>トウ</t>
    </rPh>
    <rPh sb="15" eb="17">
      <t>カサン</t>
    </rPh>
    <rPh sb="20" eb="22">
      <t>サクセイ</t>
    </rPh>
    <rPh sb="22" eb="24">
      <t>ヨウリョウ</t>
    </rPh>
    <phoneticPr fontId="4"/>
  </si>
  <si>
    <t xml:space="preserve"> 【様式１０】賃金改善実績報告書（処遇改善等加算Ⅲ）</t>
    <rPh sb="2" eb="4">
      <t>ヨウシキ</t>
    </rPh>
    <rPh sb="7" eb="11">
      <t>チンギンカイゼン</t>
    </rPh>
    <rPh sb="11" eb="13">
      <t>ジッセキ</t>
    </rPh>
    <rPh sb="13" eb="16">
      <t>ホウコクショ</t>
    </rPh>
    <rPh sb="17" eb="19">
      <t>ショグウ</t>
    </rPh>
    <rPh sb="19" eb="21">
      <t>カイゼン</t>
    </rPh>
    <rPh sb="21" eb="22">
      <t>トウ</t>
    </rPh>
    <rPh sb="22" eb="24">
      <t>カサン</t>
    </rPh>
    <phoneticPr fontId="4"/>
  </si>
  <si>
    <t>別シート「事業者入力」の「前年度の加算残額」を入力すると自動入力されます。</t>
    <rPh sb="20" eb="21">
      <t>ガク</t>
    </rPh>
    <phoneticPr fontId="4"/>
  </si>
  <si>
    <t>　① 加算実績額
　　　（千円未満の端数は切り捨て）</t>
    <rPh sb="3" eb="5">
      <t>カサン</t>
    </rPh>
    <rPh sb="5" eb="8">
      <t>ジッセキガク</t>
    </rPh>
    <rPh sb="13" eb="15">
      <t>センエン</t>
    </rPh>
    <rPh sb="15" eb="17">
      <t>ミマン</t>
    </rPh>
    <rPh sb="18" eb="20">
      <t>ハスウ</t>
    </rPh>
    <rPh sb="21" eb="22">
      <t>キ</t>
    </rPh>
    <rPh sb="23" eb="24">
      <t>ス</t>
    </rPh>
    <phoneticPr fontId="4"/>
  </si>
  <si>
    <t>別シート「事業者入力」の「加算Ⅲ　加算実績額」を入力すると自動入力されます。
なお、施設・事業所間で加算額の一部の配分を調整した場合は、別紙様式１０別添２に他施設・事業所への配分等を入力してください。</t>
    <rPh sb="17" eb="19">
      <t>カサン</t>
    </rPh>
    <rPh sb="19" eb="22">
      <t>ジッセキガク</t>
    </rPh>
    <rPh sb="24" eb="26">
      <t>ニュウリョク</t>
    </rPh>
    <rPh sb="29" eb="31">
      <t>ジドウ</t>
    </rPh>
    <rPh sb="31" eb="33">
      <t>ニュウリョク</t>
    </rPh>
    <rPh sb="42" eb="44">
      <t>シセツ</t>
    </rPh>
    <rPh sb="45" eb="48">
      <t>ジギョウショ</t>
    </rPh>
    <rPh sb="48" eb="49">
      <t>カン</t>
    </rPh>
    <rPh sb="50" eb="53">
      <t>カサンガク</t>
    </rPh>
    <rPh sb="54" eb="56">
      <t>イチブ</t>
    </rPh>
    <rPh sb="57" eb="59">
      <t>ハイブン</t>
    </rPh>
    <rPh sb="60" eb="62">
      <t>チョウセイ</t>
    </rPh>
    <rPh sb="64" eb="66">
      <t>バアイ</t>
    </rPh>
    <rPh sb="68" eb="70">
      <t>ベッシ</t>
    </rPh>
    <rPh sb="70" eb="72">
      <t>ヨウシキ</t>
    </rPh>
    <rPh sb="74" eb="76">
      <t>ベッテン</t>
    </rPh>
    <rPh sb="91" eb="93">
      <t>ニュウリョク</t>
    </rPh>
    <phoneticPr fontId="4"/>
  </si>
  <si>
    <t>　③ 賃金改善実施期間</t>
    <rPh sb="3" eb="7">
      <t>チンギンカイゼン</t>
    </rPh>
    <rPh sb="7" eb="9">
      <t>ジッシ</t>
    </rPh>
    <rPh sb="9" eb="11">
      <t>キカン</t>
    </rPh>
    <phoneticPr fontId="4"/>
  </si>
  <si>
    <t>（３） 賃金改善等実績総額）</t>
    <phoneticPr fontId="4"/>
  </si>
  <si>
    <t>【様式１０】に入力された値を基に自動入力されます。</t>
    <rPh sb="1" eb="3">
      <t>ヨウシキ</t>
    </rPh>
    <rPh sb="7" eb="9">
      <t>ニュウリョク</t>
    </rPh>
    <rPh sb="12" eb="13">
      <t>アタイ</t>
    </rPh>
    <rPh sb="14" eb="15">
      <t>モト</t>
    </rPh>
    <rPh sb="16" eb="18">
      <t>ジドウ</t>
    </rPh>
    <rPh sb="18" eb="20">
      <t>ニュウリョク</t>
    </rPh>
    <phoneticPr fontId="4"/>
  </si>
  <si>
    <t>　② 賃金改善実績総額
　　　（③－④－⑤－⑥）</t>
    <rPh sb="3" eb="5">
      <t>チンギン</t>
    </rPh>
    <rPh sb="5" eb="7">
      <t>カイゼン</t>
    </rPh>
    <rPh sb="7" eb="9">
      <t>ジッセキ</t>
    </rPh>
    <rPh sb="9" eb="11">
      <t>ソウガク</t>
    </rPh>
    <phoneticPr fontId="4"/>
  </si>
  <si>
    <t>【様式１０別添１】加算Ⅲによる賃金改善額で入力された値を基に自動入力されます。</t>
    <rPh sb="1" eb="3">
      <t>ヨウシキ</t>
    </rPh>
    <rPh sb="5" eb="7">
      <t>ベッテン</t>
    </rPh>
    <rPh sb="9" eb="11">
      <t>カサン</t>
    </rPh>
    <rPh sb="15" eb="17">
      <t>チンギン</t>
    </rPh>
    <rPh sb="17" eb="19">
      <t>カイゼン</t>
    </rPh>
    <rPh sb="19" eb="20">
      <t>ガク</t>
    </rPh>
    <rPh sb="21" eb="23">
      <t>ニュウリョク</t>
    </rPh>
    <rPh sb="26" eb="27">
      <t>アタイ</t>
    </rPh>
    <rPh sb="28" eb="29">
      <t>モト</t>
    </rPh>
    <rPh sb="30" eb="32">
      <t>ジドウ</t>
    </rPh>
    <rPh sb="32" eb="34">
      <t>ニュウリョク</t>
    </rPh>
    <phoneticPr fontId="4"/>
  </si>
  <si>
    <t>　⑤ ③のうち、加算Ⅱの新規事由による
　　　賃金改善額</t>
    <phoneticPr fontId="4"/>
  </si>
  <si>
    <t>　⑧ 基準翌年度から加算当年度までの
　　　公定価格における人件費の改定分</t>
    <rPh sb="3" eb="5">
      <t>キジュン</t>
    </rPh>
    <rPh sb="5" eb="8">
      <t>ヨクネンド</t>
    </rPh>
    <rPh sb="10" eb="12">
      <t>カサン</t>
    </rPh>
    <rPh sb="12" eb="15">
      <t>トウネンド</t>
    </rPh>
    <rPh sb="22" eb="24">
      <t>コウテイ</t>
    </rPh>
    <rPh sb="24" eb="26">
      <t>カカク</t>
    </rPh>
    <rPh sb="30" eb="33">
      <t>ジンケンヒ</t>
    </rPh>
    <rPh sb="34" eb="36">
      <t>カイテイ</t>
    </rPh>
    <rPh sb="36" eb="37">
      <t>ブン</t>
    </rPh>
    <phoneticPr fontId="4"/>
  </si>
  <si>
    <t>【別紙様式１０別添２】に入力された数値を基に自動入力されます。</t>
    <rPh sb="1" eb="3">
      <t>ベッシ</t>
    </rPh>
    <rPh sb="3" eb="5">
      <t>ヨウシキ</t>
    </rPh>
    <rPh sb="7" eb="9">
      <t>ベッテン</t>
    </rPh>
    <rPh sb="12" eb="14">
      <t>ニュウリョク</t>
    </rPh>
    <rPh sb="17" eb="19">
      <t>スウチ</t>
    </rPh>
    <rPh sb="20" eb="21">
      <t>モト</t>
    </rPh>
    <rPh sb="22" eb="26">
      <t>ジドウニュウリョク</t>
    </rPh>
    <phoneticPr fontId="4"/>
  </si>
  <si>
    <t>（５）加算実績額と賃金改善に要した費用の総額との差額について）</t>
    <phoneticPr fontId="4"/>
  </si>
  <si>
    <t>【事業者入力シート】に入力された加算Ⅲの加算実績額及び【別紙様式１０別添１】加算Ⅲによる賃金改善額を基に自動入力されます。</t>
    <rPh sb="1" eb="4">
      <t>ジギョウシャ</t>
    </rPh>
    <rPh sb="4" eb="6">
      <t>ニュウリョク</t>
    </rPh>
    <rPh sb="16" eb="18">
      <t>カサン</t>
    </rPh>
    <rPh sb="20" eb="22">
      <t>カサン</t>
    </rPh>
    <rPh sb="22" eb="25">
      <t>ジッセキガク</t>
    </rPh>
    <rPh sb="25" eb="26">
      <t>オヨ</t>
    </rPh>
    <rPh sb="28" eb="30">
      <t>ベッシ</t>
    </rPh>
    <rPh sb="30" eb="32">
      <t>ヨウシキ</t>
    </rPh>
    <rPh sb="34" eb="36">
      <t>ベッテン</t>
    </rPh>
    <rPh sb="38" eb="40">
      <t>カサン</t>
    </rPh>
    <rPh sb="44" eb="46">
      <t>チンギン</t>
    </rPh>
    <rPh sb="46" eb="48">
      <t>カイゼン</t>
    </rPh>
    <rPh sb="48" eb="49">
      <t>ガク</t>
    </rPh>
    <phoneticPr fontId="4"/>
  </si>
  <si>
    <t>　加算Ⅲ新規事由の有無</t>
    <rPh sb="1" eb="3">
      <t>カサン</t>
    </rPh>
    <rPh sb="4" eb="8">
      <t>シンキジユウ</t>
    </rPh>
    <rPh sb="9" eb="11">
      <t>ウム</t>
    </rPh>
    <phoneticPr fontId="4"/>
  </si>
  <si>
    <t>加算Ⅲ新規事由ありの場合、（２）②特定加算実績額と（３）①賃金改善等実績総額を基に自動入力されます。</t>
    <rPh sb="0" eb="2">
      <t>カサン</t>
    </rPh>
    <rPh sb="3" eb="7">
      <t>シンキジユウ</t>
    </rPh>
    <rPh sb="10" eb="12">
      <t>バアイ</t>
    </rPh>
    <rPh sb="17" eb="19">
      <t>トクテイ</t>
    </rPh>
    <rPh sb="19" eb="21">
      <t>カサン</t>
    </rPh>
    <rPh sb="21" eb="24">
      <t>ジッセキガク</t>
    </rPh>
    <rPh sb="29" eb="34">
      <t>チンギンカイゼントウ</t>
    </rPh>
    <rPh sb="34" eb="36">
      <t>ジッセキ</t>
    </rPh>
    <rPh sb="36" eb="38">
      <t>ソウガク</t>
    </rPh>
    <rPh sb="39" eb="40">
      <t>モト</t>
    </rPh>
    <rPh sb="41" eb="43">
      <t>ジドウ</t>
    </rPh>
    <rPh sb="43" eb="45">
      <t>ニュウリョク</t>
    </rPh>
    <phoneticPr fontId="4"/>
  </si>
  <si>
    <t>加算実績額と賃金改善に要した費用の総額との差額がある場合は金額が自動入力されます。差額がない場合は「残額なし」と表示されます。</t>
    <phoneticPr fontId="4"/>
  </si>
  <si>
    <t>③ 支払った給与の項目</t>
    <rPh sb="2" eb="4">
      <t>シハラ</t>
    </rPh>
    <rPh sb="6" eb="8">
      <t>キュウヨ</t>
    </rPh>
    <rPh sb="9" eb="11">
      <t>コウモク</t>
    </rPh>
    <phoneticPr fontId="4"/>
  </si>
  <si>
    <t>該当入力</t>
    <phoneticPr fontId="4"/>
  </si>
  <si>
    <t xml:space="preserve"> 【様式１０別添１】賃金改善明細（職員別表）</t>
    <rPh sb="2" eb="4">
      <t>ヨウシキ</t>
    </rPh>
    <rPh sb="6" eb="8">
      <t>ベッテン</t>
    </rPh>
    <rPh sb="10" eb="12">
      <t>チンギン</t>
    </rPh>
    <rPh sb="12" eb="14">
      <t>カイゼン</t>
    </rPh>
    <rPh sb="14" eb="16">
      <t>メイサイ</t>
    </rPh>
    <rPh sb="17" eb="19">
      <t>ショクイン</t>
    </rPh>
    <rPh sb="19" eb="20">
      <t>ベツ</t>
    </rPh>
    <rPh sb="20" eb="21">
      <t>ヒョウ</t>
    </rPh>
    <phoneticPr fontId="4"/>
  </si>
  <si>
    <t>　常勤・非常勤の別</t>
    <rPh sb="1" eb="3">
      <t>ジョウキン</t>
    </rPh>
    <rPh sb="4" eb="7">
      <t>ヒジョウキン</t>
    </rPh>
    <rPh sb="8" eb="9">
      <t>ベツ</t>
    </rPh>
    <phoneticPr fontId="4"/>
  </si>
  <si>
    <t>施設・事業所で定めた勤務時間の全てを勤務する者、又は１日６時間以上かつ月２０日以上勤務する者は「常勤」、それ以外の者は「非常勤」を選択してください。</t>
    <rPh sb="0" eb="2">
      <t>シセツ</t>
    </rPh>
    <rPh sb="3" eb="6">
      <t>ジギョウショ</t>
    </rPh>
    <rPh sb="7" eb="8">
      <t>サダ</t>
    </rPh>
    <rPh sb="10" eb="12">
      <t>キンム</t>
    </rPh>
    <rPh sb="12" eb="14">
      <t>ジカン</t>
    </rPh>
    <rPh sb="15" eb="16">
      <t>スベ</t>
    </rPh>
    <rPh sb="18" eb="20">
      <t>キンム</t>
    </rPh>
    <rPh sb="22" eb="23">
      <t>モノ</t>
    </rPh>
    <rPh sb="24" eb="25">
      <t>マタ</t>
    </rPh>
    <rPh sb="27" eb="28">
      <t>ニチ</t>
    </rPh>
    <rPh sb="29" eb="33">
      <t>ジカンイジョウ</t>
    </rPh>
    <rPh sb="35" eb="36">
      <t>ツキ</t>
    </rPh>
    <rPh sb="38" eb="39">
      <t>ニチ</t>
    </rPh>
    <rPh sb="39" eb="41">
      <t>イジョウ</t>
    </rPh>
    <rPh sb="41" eb="43">
      <t>キンム</t>
    </rPh>
    <rPh sb="45" eb="46">
      <t>モノ</t>
    </rPh>
    <rPh sb="48" eb="50">
      <t>ジョウキン</t>
    </rPh>
    <rPh sb="54" eb="56">
      <t>イガイ</t>
    </rPh>
    <rPh sb="57" eb="58">
      <t>モノ</t>
    </rPh>
    <rPh sb="60" eb="63">
      <t>ヒジョウキン</t>
    </rPh>
    <rPh sb="65" eb="67">
      <t>センタク</t>
    </rPh>
    <phoneticPr fontId="4"/>
  </si>
  <si>
    <t>常勤職員は「１．０」と入力してください。
非常勤職員は、次の算式によって得た値を入力してください。
＜算式＞
常勤換算値 ＝ 非常勤職員の１か月の勤務時間（平均） ÷ 常勤職員の所定労働時間</t>
    <rPh sb="0" eb="2">
      <t>ジョウキン</t>
    </rPh>
    <rPh sb="2" eb="4">
      <t>ショクイン</t>
    </rPh>
    <rPh sb="11" eb="13">
      <t>ニュウリョク</t>
    </rPh>
    <rPh sb="21" eb="24">
      <t>ヒジョウキン</t>
    </rPh>
    <rPh sb="24" eb="26">
      <t>ショクイン</t>
    </rPh>
    <rPh sb="28" eb="29">
      <t>ツギ</t>
    </rPh>
    <rPh sb="30" eb="32">
      <t>サンシキ</t>
    </rPh>
    <rPh sb="36" eb="37">
      <t>エ</t>
    </rPh>
    <rPh sb="38" eb="39">
      <t>アタイ</t>
    </rPh>
    <rPh sb="40" eb="42">
      <t>ニュウリョク</t>
    </rPh>
    <rPh sb="51" eb="53">
      <t>サンシキ</t>
    </rPh>
    <rPh sb="55" eb="57">
      <t>ジョウキン</t>
    </rPh>
    <rPh sb="57" eb="59">
      <t>カンサン</t>
    </rPh>
    <rPh sb="59" eb="60">
      <t>チ</t>
    </rPh>
    <rPh sb="63" eb="66">
      <t>ヒジョウキン</t>
    </rPh>
    <rPh sb="66" eb="68">
      <t>ショクイン</t>
    </rPh>
    <rPh sb="71" eb="72">
      <t>ゲツ</t>
    </rPh>
    <rPh sb="73" eb="75">
      <t>キンム</t>
    </rPh>
    <rPh sb="75" eb="77">
      <t>ジカン</t>
    </rPh>
    <rPh sb="78" eb="80">
      <t>ヘイキン</t>
    </rPh>
    <rPh sb="84" eb="86">
      <t>ジョウキン</t>
    </rPh>
    <rPh sb="86" eb="88">
      <t>ショクイン</t>
    </rPh>
    <rPh sb="89" eb="91">
      <t>ショテイ</t>
    </rPh>
    <rPh sb="91" eb="93">
      <t>ロウドウ</t>
    </rPh>
    <rPh sb="93" eb="95">
      <t>ジカン</t>
    </rPh>
    <phoneticPr fontId="4"/>
  </si>
  <si>
    <t>改善した給与項目について、賃金台帳における給与項目の名称を入力してください。</t>
    <rPh sb="0" eb="2">
      <t>カイゼン</t>
    </rPh>
    <rPh sb="4" eb="6">
      <t>キュウヨ</t>
    </rPh>
    <rPh sb="6" eb="8">
      <t>コウモク</t>
    </rPh>
    <rPh sb="13" eb="15">
      <t>チンギン</t>
    </rPh>
    <rPh sb="15" eb="17">
      <t>ダイチョウ</t>
    </rPh>
    <rPh sb="21" eb="23">
      <t>キュウヨ</t>
    </rPh>
    <rPh sb="23" eb="25">
      <t>コウモク</t>
    </rPh>
    <rPh sb="26" eb="28">
      <t>メイショウ</t>
    </rPh>
    <rPh sb="29" eb="31">
      <t>ニュウリョク</t>
    </rPh>
    <phoneticPr fontId="4"/>
  </si>
  <si>
    <t>　加算Ⅲによる賃金改善額</t>
    <rPh sb="1" eb="3">
      <t>カサン</t>
    </rPh>
    <rPh sb="7" eb="9">
      <t>チンギン</t>
    </rPh>
    <rPh sb="9" eb="11">
      <t>カイゼン</t>
    </rPh>
    <rPh sb="11" eb="12">
      <t>ガク</t>
    </rPh>
    <phoneticPr fontId="4"/>
  </si>
  <si>
    <t>職員ごとの加算Ⅲによる賃金改善額を「毎月決まって支払われる基本給又は手当」と「その他」の賃金項目に分けて入力してください。</t>
    <rPh sb="0" eb="2">
      <t>ショクイン</t>
    </rPh>
    <rPh sb="5" eb="7">
      <t>カサン</t>
    </rPh>
    <rPh sb="11" eb="13">
      <t>チンギン</t>
    </rPh>
    <rPh sb="13" eb="15">
      <t>カイゼン</t>
    </rPh>
    <rPh sb="15" eb="16">
      <t>ガク</t>
    </rPh>
    <rPh sb="18" eb="20">
      <t>マイツキ</t>
    </rPh>
    <rPh sb="20" eb="21">
      <t>キ</t>
    </rPh>
    <rPh sb="24" eb="26">
      <t>シハラ</t>
    </rPh>
    <rPh sb="29" eb="32">
      <t>キホンキュウ</t>
    </rPh>
    <rPh sb="32" eb="33">
      <t>マタ</t>
    </rPh>
    <rPh sb="34" eb="36">
      <t>テアテ</t>
    </rPh>
    <rPh sb="41" eb="42">
      <t>タ</t>
    </rPh>
    <rPh sb="44" eb="46">
      <t>チンギン</t>
    </rPh>
    <rPh sb="46" eb="48">
      <t>コウモク</t>
    </rPh>
    <rPh sb="49" eb="50">
      <t>ワ</t>
    </rPh>
    <rPh sb="52" eb="54">
      <t>ニュウリョク</t>
    </rPh>
    <phoneticPr fontId="4"/>
  </si>
  <si>
    <t>　賃金改善に伴い増加する法定福利費等の
　事業主負担分</t>
    <phoneticPr fontId="4"/>
  </si>
  <si>
    <t>【事業者入力シート】の加算当年度の社会保険料率及び「加算Ⅲによる賃金改善額」を入力すると自動で入力されます。</t>
    <rPh sb="1" eb="4">
      <t>ジギョウシャ</t>
    </rPh>
    <rPh sb="4" eb="6">
      <t>ニュウリョク</t>
    </rPh>
    <rPh sb="11" eb="13">
      <t>カサン</t>
    </rPh>
    <rPh sb="13" eb="16">
      <t>トウネンド</t>
    </rPh>
    <rPh sb="17" eb="19">
      <t>シャカイ</t>
    </rPh>
    <rPh sb="19" eb="22">
      <t>ホケンリョウ</t>
    </rPh>
    <rPh sb="22" eb="23">
      <t>リツ</t>
    </rPh>
    <rPh sb="23" eb="24">
      <t>オヨ</t>
    </rPh>
    <rPh sb="26" eb="28">
      <t>カサン</t>
    </rPh>
    <rPh sb="32" eb="34">
      <t>チンギン</t>
    </rPh>
    <rPh sb="34" eb="36">
      <t>カイゼン</t>
    </rPh>
    <rPh sb="36" eb="37">
      <t>ガク</t>
    </rPh>
    <rPh sb="39" eb="41">
      <t>ニュウリョク</t>
    </rPh>
    <rPh sb="44" eb="46">
      <t>ジドウ</t>
    </rPh>
    <rPh sb="47" eb="49">
      <t>ニュウリョク</t>
    </rPh>
    <phoneticPr fontId="4"/>
  </si>
  <si>
    <t>　賃金改善月額</t>
    <rPh sb="5" eb="6">
      <t>ツキ</t>
    </rPh>
    <rPh sb="6" eb="7">
      <t>ガク</t>
    </rPh>
    <phoneticPr fontId="4"/>
  </si>
  <si>
    <t>次の数式により自動入力されます。
　【算式】当該年における賃金改善額÷賃金改善実施期間÷常勤換算値＝賃金改善月額</t>
    <rPh sb="0" eb="1">
      <t>ツギ</t>
    </rPh>
    <rPh sb="2" eb="4">
      <t>スウシキ</t>
    </rPh>
    <rPh sb="7" eb="9">
      <t>ジドウ</t>
    </rPh>
    <rPh sb="9" eb="11">
      <t>ニュウリョク</t>
    </rPh>
    <rPh sb="19" eb="21">
      <t>サンシキ</t>
    </rPh>
    <phoneticPr fontId="4"/>
  </si>
  <si>
    <t>【様式１０別添２】配分変更一覧表</t>
    <rPh sb="1" eb="3">
      <t>ヨウシキ</t>
    </rPh>
    <rPh sb="5" eb="7">
      <t>ベッテン</t>
    </rPh>
    <rPh sb="9" eb="11">
      <t>ハイブン</t>
    </rPh>
    <rPh sb="11" eb="13">
      <t>ヘンコウ</t>
    </rPh>
    <rPh sb="13" eb="16">
      <t>イチランヒョウ</t>
    </rPh>
    <phoneticPr fontId="4"/>
  </si>
  <si>
    <t>「事業者入力シート」の施設・事業所名を入力すると自動で入力されます。</t>
    <rPh sb="1" eb="4">
      <t>ジギョウシャ</t>
    </rPh>
    <rPh sb="4" eb="6">
      <t>ニュウリョク</t>
    </rPh>
    <rPh sb="11" eb="13">
      <t>シセツ</t>
    </rPh>
    <rPh sb="14" eb="17">
      <t>ジギョウショ</t>
    </rPh>
    <rPh sb="17" eb="18">
      <t>メイ</t>
    </rPh>
    <rPh sb="19" eb="21">
      <t>ニュウリョク</t>
    </rPh>
    <rPh sb="24" eb="26">
      <t>ジドウ</t>
    </rPh>
    <rPh sb="27" eb="29">
      <t>ニュウリョク</t>
    </rPh>
    <phoneticPr fontId="4"/>
  </si>
  <si>
    <t>３年目</t>
    <rPh sb="1" eb="3">
      <t>ネンメ</t>
    </rPh>
    <phoneticPr fontId="4"/>
  </si>
  <si>
    <t>４年目</t>
    <rPh sb="1" eb="3">
      <t>ネンメ</t>
    </rPh>
    <phoneticPr fontId="4"/>
  </si>
  <si>
    <t>５年目</t>
    <rPh sb="1" eb="3">
      <t>ネンメ</t>
    </rPh>
    <phoneticPr fontId="4"/>
  </si>
  <si>
    <t>２３万円</t>
    <rPh sb="2" eb="4">
      <t>マンエン</t>
    </rPh>
    <phoneticPr fontId="4"/>
  </si>
  <si>
    <t>２７万円</t>
    <rPh sb="2" eb="4">
      <t>マンエン</t>
    </rPh>
    <phoneticPr fontId="4"/>
  </si>
  <si>
    <t>２９万円</t>
    <rPh sb="2" eb="4">
      <t>マンエン</t>
    </rPh>
    <phoneticPr fontId="4"/>
  </si>
  <si>
    <t>２２万円</t>
    <rPh sb="2" eb="4">
      <t>マンエン</t>
    </rPh>
    <phoneticPr fontId="4"/>
  </si>
  <si>
    <t>Ａさん
Ｂさん</t>
    <phoneticPr fontId="4"/>
  </si>
  <si>
    <t>Ｄさん</t>
    <phoneticPr fontId="4"/>
  </si>
  <si>
    <t>Ｅさん
Ｆさん</t>
    <phoneticPr fontId="4"/>
  </si>
  <si>
    <t>Ｇさん</t>
    <phoneticPr fontId="4"/>
  </si>
  <si>
    <t>Ｈさん</t>
    <phoneticPr fontId="4"/>
  </si>
  <si>
    <t>①月額40.000円以上の賃金改善対象者を１人以上確保できていますか</t>
    <rPh sb="1" eb="3">
      <t>ゲツガク</t>
    </rPh>
    <rPh sb="9" eb="12">
      <t>エンイジョウ</t>
    </rPh>
    <rPh sb="13" eb="17">
      <t>チンギンカイゼン</t>
    </rPh>
    <rPh sb="17" eb="20">
      <t>タイショウシャ</t>
    </rPh>
    <rPh sb="22" eb="23">
      <t>ニン</t>
    </rPh>
    <rPh sb="23" eb="25">
      <t>イジョウ</t>
    </rPh>
    <rPh sb="25" eb="27">
      <t>カクホ</t>
    </rPh>
    <phoneticPr fontId="4"/>
  </si>
  <si>
    <t>②主任保育士・主幹共教諭・副園長等に月額40.000円の賃金改善をしていませんか</t>
    <rPh sb="1" eb="3">
      <t>シュニン</t>
    </rPh>
    <rPh sb="3" eb="6">
      <t>ホイクシ</t>
    </rPh>
    <rPh sb="7" eb="9">
      <t>シュカン</t>
    </rPh>
    <rPh sb="9" eb="10">
      <t>トモ</t>
    </rPh>
    <rPh sb="10" eb="12">
      <t>キョウユ</t>
    </rPh>
    <rPh sb="13" eb="16">
      <t>フクエンチョウ</t>
    </rPh>
    <rPh sb="16" eb="17">
      <t>トウ</t>
    </rPh>
    <rPh sb="18" eb="20">
      <t>ゲツガク</t>
    </rPh>
    <rPh sb="26" eb="27">
      <t>エン</t>
    </rPh>
    <rPh sb="28" eb="30">
      <t>チンギン</t>
    </rPh>
    <rPh sb="30" eb="32">
      <t>カイゼン</t>
    </rPh>
    <phoneticPr fontId="4"/>
  </si>
  <si>
    <t>☆事業者の方へ～入力を終えたらチェックしてください～</t>
    <rPh sb="1" eb="4">
      <t>ジギョウシャ</t>
    </rPh>
    <rPh sb="5" eb="6">
      <t>カタ</t>
    </rPh>
    <rPh sb="8" eb="10">
      <t>ニュウリョク</t>
    </rPh>
    <rPh sb="11" eb="12">
      <t>オ</t>
    </rPh>
    <phoneticPr fontId="4"/>
  </si>
  <si>
    <t>加算残額が発生しても、</t>
    <rPh sb="0" eb="4">
      <t>カサンザンガク</t>
    </rPh>
    <rPh sb="5" eb="7">
      <t>ハッセイ</t>
    </rPh>
    <phoneticPr fontId="4"/>
  </si>
  <si>
    <t>保育課からの案内を参照し、加算当年度（令和６年度）の処遇改善等加算Ⅰの加算実績額の総額を入力してください。</t>
    <rPh sb="19" eb="21">
      <t>レイワ</t>
    </rPh>
    <rPh sb="22" eb="24">
      <t>ネンド</t>
    </rPh>
    <rPh sb="26" eb="28">
      <t>ショグウ</t>
    </rPh>
    <rPh sb="28" eb="30">
      <t>カイゼン</t>
    </rPh>
    <rPh sb="30" eb="31">
      <t>トウ</t>
    </rPh>
    <rPh sb="31" eb="33">
      <t>カサン</t>
    </rPh>
    <rPh sb="41" eb="43">
      <t>ソウガク</t>
    </rPh>
    <phoneticPr fontId="4"/>
  </si>
  <si>
    <t>保育課からの案内を参照し、加算当年度（令和６年度）の処遇改善等加算Ⅰの加算実績額のうち、賃金改善要件分(賃金改善加算実績額)に係る金額を入力してください。
(施設間配分を行う場合は、配分前の金額を入力してください）</t>
    <rPh sb="44" eb="46">
      <t>チンギン</t>
    </rPh>
    <rPh sb="46" eb="48">
      <t>カイゼン</t>
    </rPh>
    <rPh sb="48" eb="50">
      <t>ヨウケン</t>
    </rPh>
    <rPh sb="50" eb="51">
      <t>ブン</t>
    </rPh>
    <rPh sb="52" eb="56">
      <t>チンギンカイゼン</t>
    </rPh>
    <rPh sb="56" eb="58">
      <t>カサン</t>
    </rPh>
    <rPh sb="58" eb="60">
      <t>ジッセキ</t>
    </rPh>
    <rPh sb="60" eb="61">
      <t>ガク</t>
    </rPh>
    <rPh sb="63" eb="64">
      <t>カカ</t>
    </rPh>
    <rPh sb="65" eb="67">
      <t>キンガク</t>
    </rPh>
    <rPh sb="79" eb="81">
      <t>シセツ</t>
    </rPh>
    <rPh sb="81" eb="82">
      <t>アイダ</t>
    </rPh>
    <rPh sb="82" eb="84">
      <t>ハイブン</t>
    </rPh>
    <rPh sb="85" eb="86">
      <t>オコナ</t>
    </rPh>
    <rPh sb="87" eb="89">
      <t>バアイ</t>
    </rPh>
    <rPh sb="91" eb="93">
      <t>ハイブン</t>
    </rPh>
    <rPh sb="93" eb="94">
      <t>マエ</t>
    </rPh>
    <rPh sb="95" eb="97">
      <t>キンガク</t>
    </rPh>
    <rPh sb="98" eb="100">
      <t>ニュウリョク</t>
    </rPh>
    <phoneticPr fontId="4"/>
  </si>
  <si>
    <t>【新規事由ありに該当する場合のみ入力】
保育課からの案内を参照し、人件費改定前の単価を用いて算定した「処遇改善等加算Ⅰの総額」を入力してください。
（令和６年度補正予算反映前（令和６年度当初）の単価によるもの）</t>
    <rPh sb="1" eb="3">
      <t>シンキ</t>
    </rPh>
    <rPh sb="3" eb="5">
      <t>ジユウ</t>
    </rPh>
    <rPh sb="8" eb="10">
      <t>ガイトウ</t>
    </rPh>
    <rPh sb="12" eb="14">
      <t>バアイ</t>
    </rPh>
    <rPh sb="16" eb="18">
      <t>ニュウリョク</t>
    </rPh>
    <rPh sb="20" eb="23">
      <t>ホイクカ</t>
    </rPh>
    <rPh sb="26" eb="28">
      <t>アンナイ</t>
    </rPh>
    <rPh sb="29" eb="31">
      <t>サンショウ</t>
    </rPh>
    <rPh sb="40" eb="42">
      <t>タンカ</t>
    </rPh>
    <rPh sb="43" eb="44">
      <t>モチ</t>
    </rPh>
    <rPh sb="46" eb="48">
      <t>サンテイ</t>
    </rPh>
    <rPh sb="51" eb="53">
      <t>ショグウ</t>
    </rPh>
    <rPh sb="53" eb="56">
      <t>カイゼントウ</t>
    </rPh>
    <rPh sb="56" eb="58">
      <t>カサン</t>
    </rPh>
    <rPh sb="60" eb="62">
      <t>ソウガク</t>
    </rPh>
    <rPh sb="64" eb="66">
      <t>ニュウリョク</t>
    </rPh>
    <rPh sb="88" eb="90">
      <t>レイワ</t>
    </rPh>
    <rPh sb="91" eb="93">
      <t>ネンド</t>
    </rPh>
    <rPh sb="93" eb="95">
      <t>トウショ</t>
    </rPh>
    <rPh sb="97" eb="99">
      <t>タンカ</t>
    </rPh>
    <phoneticPr fontId="4"/>
  </si>
  <si>
    <t>保育課からの案内を参照し、加算当年度（令和６年度）の処遇改善等加算Ⅰの基礎分の加算率を入力してください。</t>
    <rPh sb="19" eb="21">
      <t>レイワ</t>
    </rPh>
    <rPh sb="22" eb="24">
      <t>ネンド</t>
    </rPh>
    <rPh sb="26" eb="28">
      <t>ショグウ</t>
    </rPh>
    <rPh sb="28" eb="30">
      <t>カイゼン</t>
    </rPh>
    <rPh sb="30" eb="31">
      <t>トウ</t>
    </rPh>
    <rPh sb="31" eb="33">
      <t>カサン</t>
    </rPh>
    <rPh sb="35" eb="37">
      <t>キソ</t>
    </rPh>
    <rPh sb="37" eb="38">
      <t>ブン</t>
    </rPh>
    <rPh sb="39" eb="41">
      <t>カサン</t>
    </rPh>
    <rPh sb="41" eb="42">
      <t>リツ</t>
    </rPh>
    <rPh sb="43" eb="45">
      <t>ニュウリョク</t>
    </rPh>
    <phoneticPr fontId="4"/>
  </si>
  <si>
    <t>保育課からの案内を参照し、加算当年度（令和６年度）の処遇改善等加算Ⅰの賃金改善要件分の加算率を入力してください。</t>
    <rPh sb="19" eb="21">
      <t>レイワ</t>
    </rPh>
    <rPh sb="22" eb="24">
      <t>ネンド</t>
    </rPh>
    <rPh sb="26" eb="28">
      <t>ショグウ</t>
    </rPh>
    <rPh sb="28" eb="30">
      <t>カイゼン</t>
    </rPh>
    <rPh sb="30" eb="31">
      <t>トウ</t>
    </rPh>
    <rPh sb="31" eb="33">
      <t>カサン</t>
    </rPh>
    <rPh sb="35" eb="37">
      <t>チンギン</t>
    </rPh>
    <rPh sb="37" eb="39">
      <t>カイゼン</t>
    </rPh>
    <rPh sb="39" eb="41">
      <t>ヨウケン</t>
    </rPh>
    <rPh sb="41" eb="42">
      <t>ブン</t>
    </rPh>
    <rPh sb="43" eb="45">
      <t>カサン</t>
    </rPh>
    <rPh sb="45" eb="46">
      <t>リツ</t>
    </rPh>
    <rPh sb="47" eb="49">
      <t>ニュウリョク</t>
    </rPh>
    <phoneticPr fontId="4"/>
  </si>
  <si>
    <t>前年度（令和５年度）の賃金改善額実績報告書を確認し、前年度の処遇改善等加算Ⅰの加算残額を入力してください。</t>
    <rPh sb="0" eb="3">
      <t>ゼンネンド</t>
    </rPh>
    <rPh sb="4" eb="6">
      <t>レイワ</t>
    </rPh>
    <rPh sb="7" eb="9">
      <t>ネンド</t>
    </rPh>
    <rPh sb="26" eb="29">
      <t>ゼンネンド</t>
    </rPh>
    <rPh sb="30" eb="32">
      <t>ショグウ</t>
    </rPh>
    <rPh sb="32" eb="34">
      <t>カイゼン</t>
    </rPh>
    <rPh sb="34" eb="35">
      <t>トウ</t>
    </rPh>
    <rPh sb="35" eb="37">
      <t>カサン</t>
    </rPh>
    <rPh sb="39" eb="41">
      <t>カサン</t>
    </rPh>
    <rPh sb="41" eb="43">
      <t>ザンガク</t>
    </rPh>
    <rPh sb="44" eb="46">
      <t>ニュウリョク</t>
    </rPh>
    <phoneticPr fontId="4"/>
  </si>
  <si>
    <t>保育課からの案内を参照し、加算当年度（令和６年度）の処遇改善等加算Ⅱの加算実績額を入力してください。
(施設間配分を行う場合は、配分前の金額を入力してください）</t>
    <rPh sb="19" eb="21">
      <t>レイワ</t>
    </rPh>
    <rPh sb="22" eb="24">
      <t>ネンド</t>
    </rPh>
    <rPh sb="26" eb="28">
      <t>ショグウ</t>
    </rPh>
    <rPh sb="28" eb="30">
      <t>カイゼン</t>
    </rPh>
    <rPh sb="30" eb="31">
      <t>トウ</t>
    </rPh>
    <rPh sb="31" eb="33">
      <t>カサン</t>
    </rPh>
    <phoneticPr fontId="4"/>
  </si>
  <si>
    <t>【新規事由ありに該当する場合のみ入力】
保育課からの案内を参照し、人件費改定前の単価を用いて算定した「賃金改善加算実績額」を入力してください。
（令和６年度補正予算反映前（令和６年度当初）の単価によるもの）</t>
    <rPh sb="1" eb="3">
      <t>シンキ</t>
    </rPh>
    <rPh sb="3" eb="5">
      <t>ジユウ</t>
    </rPh>
    <rPh sb="8" eb="10">
      <t>ガイトウ</t>
    </rPh>
    <rPh sb="12" eb="14">
      <t>バアイ</t>
    </rPh>
    <rPh sb="16" eb="18">
      <t>ニュウリョク</t>
    </rPh>
    <rPh sb="20" eb="23">
      <t>ホイクカ</t>
    </rPh>
    <rPh sb="26" eb="28">
      <t>アンナイ</t>
    </rPh>
    <rPh sb="29" eb="31">
      <t>サンショウ</t>
    </rPh>
    <rPh sb="40" eb="42">
      <t>タンカ</t>
    </rPh>
    <rPh sb="43" eb="44">
      <t>モチ</t>
    </rPh>
    <rPh sb="46" eb="48">
      <t>サンテイ</t>
    </rPh>
    <rPh sb="62" eb="64">
      <t>ニュウリョク</t>
    </rPh>
    <rPh sb="86" eb="88">
      <t>レイワ</t>
    </rPh>
    <rPh sb="89" eb="91">
      <t>ネンド</t>
    </rPh>
    <rPh sb="91" eb="93">
      <t>トウショ</t>
    </rPh>
    <rPh sb="95" eb="97">
      <t>タンカ</t>
    </rPh>
    <phoneticPr fontId="4"/>
  </si>
  <si>
    <t>保育課からの案内を参照し、加算当年度（令和６年度）の処遇改善等加算Ⅱの人数Aの人数を入力してください。</t>
    <rPh sb="19" eb="21">
      <t>レイワ</t>
    </rPh>
    <rPh sb="22" eb="23">
      <t>ネン</t>
    </rPh>
    <rPh sb="23" eb="24">
      <t>ド</t>
    </rPh>
    <rPh sb="35" eb="37">
      <t>ニンズウ</t>
    </rPh>
    <rPh sb="39" eb="41">
      <t>ニンズウ</t>
    </rPh>
    <phoneticPr fontId="4"/>
  </si>
  <si>
    <t>保育課からの案内を参照し、加算当年度（令和６年度）の処遇改善等加算Ⅱの人数Bの人数を入力してください。</t>
    <rPh sb="35" eb="37">
      <t>ニンズウ</t>
    </rPh>
    <rPh sb="39" eb="41">
      <t>ニンズウ</t>
    </rPh>
    <phoneticPr fontId="4"/>
  </si>
  <si>
    <t>前年度（令和５年度）の賃金改善額実績報告書を確認し、前年度の処遇改善等加算Ⅱの加算残額を入力してください。</t>
    <rPh sb="0" eb="3">
      <t>ゼンネンド</t>
    </rPh>
    <rPh sb="4" eb="6">
      <t>レイワ</t>
    </rPh>
    <rPh sb="7" eb="9">
      <t>ネンド</t>
    </rPh>
    <rPh sb="26" eb="29">
      <t>ゼンネンド</t>
    </rPh>
    <rPh sb="30" eb="32">
      <t>ショグウ</t>
    </rPh>
    <rPh sb="32" eb="34">
      <t>カイゼン</t>
    </rPh>
    <rPh sb="34" eb="35">
      <t>トウ</t>
    </rPh>
    <rPh sb="35" eb="37">
      <t>カサン</t>
    </rPh>
    <rPh sb="39" eb="41">
      <t>カサン</t>
    </rPh>
    <rPh sb="41" eb="43">
      <t>ザンガク</t>
    </rPh>
    <rPh sb="44" eb="46">
      <t>ニュウリョク</t>
    </rPh>
    <phoneticPr fontId="4"/>
  </si>
  <si>
    <t>保育課からの案内を参照し、加算当年度（令和６年度）の処遇改善等加算Ⅲの加算実績額を入力してください。
(施設間配分を行う場合は、配分前の金額を入力してください）</t>
    <rPh sb="52" eb="54">
      <t>シセツ</t>
    </rPh>
    <rPh sb="54" eb="55">
      <t>アイダ</t>
    </rPh>
    <rPh sb="55" eb="57">
      <t>ハイブン</t>
    </rPh>
    <rPh sb="58" eb="59">
      <t>オコナ</t>
    </rPh>
    <rPh sb="60" eb="62">
      <t>バアイ</t>
    </rPh>
    <rPh sb="64" eb="66">
      <t>ハイブン</t>
    </rPh>
    <rPh sb="66" eb="67">
      <t>マエ</t>
    </rPh>
    <rPh sb="68" eb="70">
      <t>キンガク</t>
    </rPh>
    <rPh sb="71" eb="73">
      <t>ニュウリョク</t>
    </rPh>
    <phoneticPr fontId="4"/>
  </si>
  <si>
    <t>前年度（令和５年度）の賃金改善額実績報告書を確認し、前年度の処遇改善等加算Ⅲの加算残額を入力してください。</t>
  </si>
  <si>
    <t>基準年度が令和５年度であることを想定して、令和６年度における人件費改定分に係る改定率として「１０．７％」を入力しています。
基準年度が令和５年度以外の場合には、修正してください。</t>
    <rPh sb="0" eb="4">
      <t>キジュンネンド</t>
    </rPh>
    <rPh sb="5" eb="7">
      <t>レイワ</t>
    </rPh>
    <rPh sb="8" eb="10">
      <t>ネンド</t>
    </rPh>
    <rPh sb="16" eb="18">
      <t>ソウテイ</t>
    </rPh>
    <rPh sb="33" eb="35">
      <t>カイテイ</t>
    </rPh>
    <rPh sb="35" eb="36">
      <t>ブン</t>
    </rPh>
    <rPh sb="37" eb="38">
      <t>カカ</t>
    </rPh>
    <rPh sb="39" eb="41">
      <t>カイテイ</t>
    </rPh>
    <rPh sb="41" eb="42">
      <t>リツ</t>
    </rPh>
    <rPh sb="53" eb="55">
      <t>ニュウリョク</t>
    </rPh>
    <rPh sb="62" eb="66">
      <t>キジュンネンド</t>
    </rPh>
    <rPh sb="67" eb="69">
      <t>レイワ</t>
    </rPh>
    <rPh sb="70" eb="72">
      <t>ネンド</t>
    </rPh>
    <rPh sb="72" eb="74">
      <t>イガイ</t>
    </rPh>
    <rPh sb="75" eb="77">
      <t>バアイ</t>
    </rPh>
    <rPh sb="80" eb="82">
      <t>シュウセイ</t>
    </rPh>
    <phoneticPr fontId="4"/>
  </si>
  <si>
    <t>基準年度（令和５年度）における社会保険料率を入力してください。
基準年度の社会保険料率＝「加算前々年度における法定福利費等の事業主負担分の総額」÷「加算前々年度における賃金の総額」</t>
    <rPh sb="0" eb="2">
      <t>キジュン</t>
    </rPh>
    <rPh sb="2" eb="4">
      <t>ネンド</t>
    </rPh>
    <rPh sb="5" eb="7">
      <t>レイワ</t>
    </rPh>
    <rPh sb="8" eb="10">
      <t>ネンド</t>
    </rPh>
    <rPh sb="15" eb="17">
      <t>シャカイ</t>
    </rPh>
    <rPh sb="17" eb="20">
      <t>ホケンリョウ</t>
    </rPh>
    <rPh sb="20" eb="21">
      <t>リツ</t>
    </rPh>
    <rPh sb="22" eb="24">
      <t>ニュウリョク</t>
    </rPh>
    <rPh sb="32" eb="34">
      <t>キジュン</t>
    </rPh>
    <rPh sb="34" eb="36">
      <t>ネンド</t>
    </rPh>
    <rPh sb="47" eb="49">
      <t>マエマエ</t>
    </rPh>
    <rPh sb="49" eb="50">
      <t>ドシ</t>
    </rPh>
    <rPh sb="50" eb="51">
      <t>ド</t>
    </rPh>
    <rPh sb="76" eb="78">
      <t>ゼンゼン</t>
    </rPh>
    <phoneticPr fontId="4"/>
  </si>
  <si>
    <t>加算当年度（令和６年度）における社会保険料率を入力してください。
加算当年度の社会保険料率＝「加算前年度における法定福利費等の事業主負担分の総額」÷「加算前年度における賃金の総額」</t>
    <rPh sb="0" eb="2">
      <t>カサン</t>
    </rPh>
    <rPh sb="2" eb="5">
      <t>トウネンド</t>
    </rPh>
    <rPh sb="16" eb="18">
      <t>シャカイ</t>
    </rPh>
    <rPh sb="18" eb="21">
      <t>ホケンリョウ</t>
    </rPh>
    <rPh sb="21" eb="22">
      <t>リツ</t>
    </rPh>
    <rPh sb="23" eb="25">
      <t>ニュウリョク</t>
    </rPh>
    <rPh sb="33" eb="35">
      <t>カサン</t>
    </rPh>
    <rPh sb="35" eb="38">
      <t>トウネンド</t>
    </rPh>
    <rPh sb="39" eb="41">
      <t>シャカイ</t>
    </rPh>
    <rPh sb="41" eb="44">
      <t>ホケンリョウ</t>
    </rPh>
    <rPh sb="44" eb="45">
      <t>リツ</t>
    </rPh>
    <rPh sb="47" eb="49">
      <t>カサン</t>
    </rPh>
    <rPh sb="49" eb="52">
      <t>ゼンネンド</t>
    </rPh>
    <rPh sb="56" eb="58">
      <t>ホウテイ</t>
    </rPh>
    <rPh sb="58" eb="60">
      <t>フクリ</t>
    </rPh>
    <rPh sb="60" eb="61">
      <t>ヒ</t>
    </rPh>
    <rPh sb="61" eb="62">
      <t>トウ</t>
    </rPh>
    <rPh sb="63" eb="66">
      <t>ジギョウヌシ</t>
    </rPh>
    <rPh sb="66" eb="68">
      <t>フタン</t>
    </rPh>
    <rPh sb="68" eb="69">
      <t>ブン</t>
    </rPh>
    <rPh sb="70" eb="72">
      <t>ソウガク</t>
    </rPh>
    <rPh sb="75" eb="77">
      <t>カサン</t>
    </rPh>
    <rPh sb="77" eb="80">
      <t>ゼンネンド</t>
    </rPh>
    <rPh sb="84" eb="86">
      <t>チンギン</t>
    </rPh>
    <rPh sb="87" eb="89">
      <t>ソウガク</t>
    </rPh>
    <phoneticPr fontId="4"/>
  </si>
  <si>
    <t>（１）令和５年度の加算残額に対応する賃金改善の状況（令和５年度の加算残額がある場合のみ記入）</t>
    <rPh sb="9" eb="11">
      <t>カサン</t>
    </rPh>
    <rPh sb="11" eb="13">
      <t>ザンガク</t>
    </rPh>
    <rPh sb="14" eb="16">
      <t>タイオウ</t>
    </rPh>
    <rPh sb="18" eb="20">
      <t>チンギン</t>
    </rPh>
    <rPh sb="20" eb="22">
      <t>カイゼン</t>
    </rPh>
    <rPh sb="23" eb="25">
      <t>ジョウキョウ</t>
    </rPh>
    <rPh sb="32" eb="34">
      <t>カサン</t>
    </rPh>
    <rPh sb="34" eb="36">
      <t>ザンガク</t>
    </rPh>
    <rPh sb="39" eb="41">
      <t>バアイ</t>
    </rPh>
    <rPh sb="43" eb="45">
      <t>キニュウ</t>
    </rPh>
    <phoneticPr fontId="4"/>
  </si>
  <si>
    <t>　② 令和５年度の加算残額に対応した
　　　支払い賃金額</t>
    <rPh sb="9" eb="11">
      <t>カサン</t>
    </rPh>
    <rPh sb="11" eb="13">
      <t>ザンガク</t>
    </rPh>
    <rPh sb="14" eb="16">
      <t>タイオウ</t>
    </rPh>
    <rPh sb="22" eb="24">
      <t>シハラ</t>
    </rPh>
    <rPh sb="25" eb="27">
      <t>チンギン</t>
    </rPh>
    <rPh sb="27" eb="28">
      <t>ガク</t>
    </rPh>
    <phoneticPr fontId="4"/>
  </si>
  <si>
    <t>加算前年度（令和５年度）の加算残額を精算した場合は、【様式６別添１】賃金改善明細書（職員別）⑫を入力すると自動入力されます。</t>
    <rPh sb="34" eb="38">
      <t>チンギンカイゼン</t>
    </rPh>
    <rPh sb="38" eb="41">
      <t>メイサイショ</t>
    </rPh>
    <rPh sb="42" eb="44">
      <t>ショクイン</t>
    </rPh>
    <rPh sb="44" eb="45">
      <t>ベツ</t>
    </rPh>
    <phoneticPr fontId="4"/>
  </si>
  <si>
    <t>「②令和５年度の加算残額に対応した支払い賃金額」のうち、法定福利費等の事業主負担増加額が自動入力されます。</t>
    <rPh sb="44" eb="46">
      <t>ジドウ</t>
    </rPh>
    <rPh sb="46" eb="48">
      <t>ニュウリョク</t>
    </rPh>
    <phoneticPr fontId="4"/>
  </si>
  <si>
    <t>加算前年度（令和５年度）の加算残額に対して精算を行った場合は、精算を行った時期を入力してください。（例：２０２４年８月）</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ジキ</t>
    </rPh>
    <rPh sb="40" eb="42">
      <t>ニュウリョク</t>
    </rPh>
    <rPh sb="50" eb="51">
      <t>レイ</t>
    </rPh>
    <rPh sb="56" eb="57">
      <t>ネン</t>
    </rPh>
    <rPh sb="58" eb="59">
      <t>ガツ</t>
    </rPh>
    <phoneticPr fontId="4"/>
  </si>
  <si>
    <t>加算前年度（令和５年度）の加算残額に対して精算を行った場合は、精算を行った給与の項目を選択し、項目に「〇」を入力してください。</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キュウヨ</t>
    </rPh>
    <rPh sb="40" eb="42">
      <t>コウモク</t>
    </rPh>
    <rPh sb="43" eb="45">
      <t>センタク</t>
    </rPh>
    <rPh sb="47" eb="49">
      <t>コウモク</t>
    </rPh>
    <rPh sb="54" eb="56">
      <t>ニュウリョク</t>
    </rPh>
    <phoneticPr fontId="4"/>
  </si>
  <si>
    <t>加算前年度（令和５年度）の加算残額に対して精算を行った場合は、精算方法（対象者の選定、支払い金額の算定）について入力してください。
（例：勤務成績に応じて理事長が決定した金額を一時金として支給）</t>
    <rPh sb="18" eb="19">
      <t>タイ</t>
    </rPh>
    <rPh sb="21" eb="23">
      <t>セイサン</t>
    </rPh>
    <rPh sb="24" eb="25">
      <t>オコナ</t>
    </rPh>
    <rPh sb="27" eb="29">
      <t>バアイ</t>
    </rPh>
    <rPh sb="31" eb="33">
      <t>セイサン</t>
    </rPh>
    <rPh sb="33" eb="35">
      <t>ホウホウ</t>
    </rPh>
    <rPh sb="36" eb="39">
      <t>タイショウシャ</t>
    </rPh>
    <rPh sb="40" eb="42">
      <t>センテイ</t>
    </rPh>
    <rPh sb="43" eb="45">
      <t>シハラ</t>
    </rPh>
    <rPh sb="46" eb="48">
      <t>キンガク</t>
    </rPh>
    <rPh sb="49" eb="51">
      <t>サンテイ</t>
    </rPh>
    <rPh sb="56" eb="58">
      <t>ニュウリョク</t>
    </rPh>
    <rPh sb="67" eb="68">
      <t>レイ</t>
    </rPh>
    <rPh sb="69" eb="71">
      <t>キンム</t>
    </rPh>
    <rPh sb="71" eb="73">
      <t>セイセキ</t>
    </rPh>
    <rPh sb="74" eb="75">
      <t>オウ</t>
    </rPh>
    <rPh sb="77" eb="80">
      <t>リジチョウ</t>
    </rPh>
    <rPh sb="81" eb="83">
      <t>ケッテイ</t>
    </rPh>
    <rPh sb="85" eb="87">
      <t>キンガク</t>
    </rPh>
    <rPh sb="88" eb="91">
      <t>イチジキン</t>
    </rPh>
    <rPh sb="94" eb="96">
      <t>シキュウ</t>
    </rPh>
    <phoneticPr fontId="4"/>
  </si>
  <si>
    <t>初期値として、令和６年度１年間を入力しています。
異なる場合のみ修正してください。</t>
    <rPh sb="0" eb="3">
      <t>ショキチ</t>
    </rPh>
    <rPh sb="13" eb="15">
      <t>ネンカン</t>
    </rPh>
    <rPh sb="16" eb="18">
      <t>ニュウリョク</t>
    </rPh>
    <rPh sb="25" eb="26">
      <t>コト</t>
    </rPh>
    <rPh sb="28" eb="30">
      <t>バアイ</t>
    </rPh>
    <rPh sb="32" eb="34">
      <t>シュウセイ</t>
    </rPh>
    <phoneticPr fontId="4"/>
  </si>
  <si>
    <t>【様式６別添１】に入力された値を基に自動入力されます。</t>
    <phoneticPr fontId="4"/>
  </si>
  <si>
    <t>　④ ③のうち、令和５年度の加算残額に
　　　係る支払賃金</t>
    <rPh sb="14" eb="16">
      <t>カサン</t>
    </rPh>
    <rPh sb="16" eb="18">
      <t>ザンガク</t>
    </rPh>
    <rPh sb="23" eb="24">
      <t>カカ</t>
    </rPh>
    <rPh sb="25" eb="29">
      <t>シハライチンギン</t>
    </rPh>
    <phoneticPr fontId="4"/>
  </si>
  <si>
    <t>【別紙様式６別添１】及び【別紙様式６別添２】に入力された値を基に自動入力されます。
　新規事由ありの場合
　　差額 ＝（２）②特定加算実績額 － （３）①賃金改善等実績総額
　新規事由なしの場合
　　差額 ＝ （３）⑦起点賃金水準 － ｛（３）③支払賃金 － （３）④令和５年度の加算残額に
　　　　　　係る支払賃金 － （３）⑤加算Ⅱの新規事由による賃金改善額 － （３）⑥加算Ⅲに
　　　　　　よる賃金改善額｝ － （４）②拠出実績額のうち基準年度からの増減分 ＋
　　　　　　 （４）④受入実績額のうち基準年度からの増減分</t>
    <rPh sb="1" eb="3">
      <t>ベッシ</t>
    </rPh>
    <rPh sb="10" eb="11">
      <t>オヨ</t>
    </rPh>
    <rPh sb="13" eb="15">
      <t>ベッシ</t>
    </rPh>
    <rPh sb="43" eb="47">
      <t>シンキジユウ</t>
    </rPh>
    <rPh sb="50" eb="52">
      <t>バアイ</t>
    </rPh>
    <rPh sb="55" eb="57">
      <t>サガク</t>
    </rPh>
    <rPh sb="63" eb="65">
      <t>トクテイ</t>
    </rPh>
    <rPh sb="65" eb="67">
      <t>カサン</t>
    </rPh>
    <rPh sb="67" eb="70">
      <t>ジッセキガク</t>
    </rPh>
    <rPh sb="77" eb="81">
      <t>チンギンカイゼン</t>
    </rPh>
    <rPh sb="81" eb="82">
      <t>トウ</t>
    </rPh>
    <rPh sb="88" eb="90">
      <t>シンキ</t>
    </rPh>
    <rPh sb="90" eb="92">
      <t>ジユウ</t>
    </rPh>
    <rPh sb="95" eb="97">
      <t>バアイ</t>
    </rPh>
    <rPh sb="100" eb="102">
      <t>サガク</t>
    </rPh>
    <rPh sb="109" eb="111">
      <t>キテン</t>
    </rPh>
    <rPh sb="111" eb="115">
      <t>チンギンスイジュン</t>
    </rPh>
    <rPh sb="123" eb="125">
      <t>シハライ</t>
    </rPh>
    <rPh sb="125" eb="127">
      <t>チンギン</t>
    </rPh>
    <rPh sb="140" eb="142">
      <t>カサン</t>
    </rPh>
    <rPh sb="142" eb="144">
      <t>ザンガク</t>
    </rPh>
    <rPh sb="153" eb="154">
      <t>カカ</t>
    </rPh>
    <rPh sb="155" eb="159">
      <t>シハライチンギン</t>
    </rPh>
    <rPh sb="166" eb="168">
      <t>カサン</t>
    </rPh>
    <rPh sb="170" eb="174">
      <t>シンキジユウ</t>
    </rPh>
    <rPh sb="177" eb="181">
      <t>チンギンカイゼン</t>
    </rPh>
    <rPh sb="181" eb="182">
      <t>ガク</t>
    </rPh>
    <rPh sb="189" eb="191">
      <t>カサン</t>
    </rPh>
    <rPh sb="202" eb="204">
      <t>チンギン</t>
    </rPh>
    <rPh sb="204" eb="206">
      <t>カイゼン</t>
    </rPh>
    <rPh sb="206" eb="207">
      <t>ガク</t>
    </rPh>
    <rPh sb="215" eb="217">
      <t>キョシュツ</t>
    </rPh>
    <rPh sb="217" eb="220">
      <t>ジッセキガク</t>
    </rPh>
    <rPh sb="223" eb="225">
      <t>キジュン</t>
    </rPh>
    <rPh sb="225" eb="227">
      <t>ネンド</t>
    </rPh>
    <rPh sb="230" eb="232">
      <t>ゾウゲン</t>
    </rPh>
    <rPh sb="232" eb="233">
      <t>ブン</t>
    </rPh>
    <rPh sb="247" eb="249">
      <t>ウケイレ</t>
    </rPh>
    <rPh sb="249" eb="252">
      <t>ジッセキガクゾウゲンブン</t>
    </rPh>
    <phoneticPr fontId="4"/>
  </si>
  <si>
    <t>加算実績額と賃金改善に要した費用の総額との差額がある場合は、精算を行った（行う予定の）時期を入力してください。（例：２０２５年９月）</t>
    <rPh sb="26" eb="28">
      <t>バアイ</t>
    </rPh>
    <rPh sb="30" eb="32">
      <t>セイサン</t>
    </rPh>
    <rPh sb="33" eb="34">
      <t>オコナ</t>
    </rPh>
    <rPh sb="37" eb="38">
      <t>オコナ</t>
    </rPh>
    <rPh sb="39" eb="41">
      <t>ヨテイ</t>
    </rPh>
    <rPh sb="43" eb="45">
      <t>ジキ</t>
    </rPh>
    <rPh sb="46" eb="48">
      <t>ニュウリョク</t>
    </rPh>
    <rPh sb="56" eb="57">
      <t>レイ</t>
    </rPh>
    <rPh sb="62" eb="63">
      <t>ネン</t>
    </rPh>
    <rPh sb="64" eb="65">
      <t>ガツ</t>
    </rPh>
    <phoneticPr fontId="4"/>
  </si>
  <si>
    <t>加算当年度（令和６年度）の加算残額に対して加算翌年度（令和７年度）に精算を行った（行う予定の）場合は、精算方法（対象者の選定、支払い金額の算定）について、精算済みの部分と未精算の部分に分けて入力してください。
（例①：勤務成績に応じて理事長が決定した金額を支給した）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rPh sb="106" eb="107">
      <t>レイ</t>
    </rPh>
    <rPh sb="109" eb="111">
      <t>キンム</t>
    </rPh>
    <rPh sb="111" eb="113">
      <t>セイセキ</t>
    </rPh>
    <rPh sb="114" eb="115">
      <t>オウ</t>
    </rPh>
    <rPh sb="117" eb="120">
      <t>リジチョウ</t>
    </rPh>
    <rPh sb="121" eb="123">
      <t>ケッテイ</t>
    </rPh>
    <rPh sb="125" eb="127">
      <t>キンガク</t>
    </rPh>
    <rPh sb="128" eb="130">
      <t>シキュウ</t>
    </rPh>
    <rPh sb="138" eb="141">
      <t>ミセイサン</t>
    </rPh>
    <rPh sb="142" eb="144">
      <t>ブブン</t>
    </rPh>
    <rPh sb="163" eb="166">
      <t>ゼンショクイン</t>
    </rPh>
    <rPh sb="167" eb="169">
      <t>キントウ</t>
    </rPh>
    <rPh sb="170" eb="172">
      <t>ハイブン</t>
    </rPh>
    <rPh sb="172" eb="174">
      <t>ヨテイ</t>
    </rPh>
    <phoneticPr fontId="4"/>
  </si>
  <si>
    <t>加算当年度（令和６年度）に給与支給のあった全職員の氏名を入力してください。
　※入力欄が不足する場合は、必要な分だけ行を挿入してください。
　※年度の途中で入職した職員も含めてください。その場合は、備考欄に入職日を入力して
　 　ください。（例：２０２４年６月１日～）</t>
    <rPh sb="0" eb="2">
      <t>カサン</t>
    </rPh>
    <rPh sb="2" eb="5">
      <t>トウネンド</t>
    </rPh>
    <rPh sb="13" eb="15">
      <t>キュウヨ</t>
    </rPh>
    <rPh sb="15" eb="17">
      <t>シキュウ</t>
    </rPh>
    <rPh sb="21" eb="24">
      <t>ゼンショクイン</t>
    </rPh>
    <rPh sb="25" eb="27">
      <t>シメイ</t>
    </rPh>
    <rPh sb="28" eb="30">
      <t>ニュウリョク</t>
    </rPh>
    <rPh sb="41" eb="43">
      <t>ニュウリョク</t>
    </rPh>
    <rPh sb="43" eb="44">
      <t>ラン</t>
    </rPh>
    <rPh sb="45" eb="47">
      <t>フソク</t>
    </rPh>
    <rPh sb="49" eb="51">
      <t>バアイ</t>
    </rPh>
    <rPh sb="53" eb="55">
      <t>ヒツヨウ</t>
    </rPh>
    <rPh sb="56" eb="57">
      <t>ブン</t>
    </rPh>
    <rPh sb="59" eb="60">
      <t>ギョウ</t>
    </rPh>
    <rPh sb="61" eb="63">
      <t>ソウニュウ</t>
    </rPh>
    <rPh sb="73" eb="75">
      <t>ネンド</t>
    </rPh>
    <rPh sb="76" eb="78">
      <t>トチュウ</t>
    </rPh>
    <rPh sb="79" eb="81">
      <t>ニュウショク</t>
    </rPh>
    <rPh sb="83" eb="85">
      <t>ショクイン</t>
    </rPh>
    <rPh sb="86" eb="87">
      <t>フク</t>
    </rPh>
    <rPh sb="96" eb="98">
      <t>バアイ</t>
    </rPh>
    <rPh sb="100" eb="103">
      <t>ビコウラン</t>
    </rPh>
    <rPh sb="104" eb="107">
      <t>ニュウショクビ</t>
    </rPh>
    <rPh sb="108" eb="110">
      <t>ニュウリョク</t>
    </rPh>
    <rPh sb="122" eb="123">
      <t>レイ</t>
    </rPh>
    <rPh sb="128" eb="129">
      <t>ネン</t>
    </rPh>
    <rPh sb="130" eb="131">
      <t>ガツ</t>
    </rPh>
    <rPh sb="132" eb="133">
      <t>ニチ</t>
    </rPh>
    <phoneticPr fontId="4"/>
  </si>
  <si>
    <t>加算当年度（令和６年度）の加算Ⅰ～加算Ⅲにより賃金改善を実施した職員は「〇」、実施していない職員は「×」を選択してください。</t>
    <rPh sb="0" eb="5">
      <t>カサントウネンド</t>
    </rPh>
    <rPh sb="13" eb="15">
      <t>カサン</t>
    </rPh>
    <rPh sb="17" eb="19">
      <t>カサン</t>
    </rPh>
    <rPh sb="23" eb="25">
      <t>チンギン</t>
    </rPh>
    <rPh sb="25" eb="27">
      <t>カイゼン</t>
    </rPh>
    <rPh sb="28" eb="30">
      <t>ジッシ</t>
    </rPh>
    <rPh sb="32" eb="34">
      <t>ショクイン</t>
    </rPh>
    <rPh sb="39" eb="41">
      <t>ジッシ</t>
    </rPh>
    <rPh sb="46" eb="48">
      <t>ショクイン</t>
    </rPh>
    <rPh sb="53" eb="55">
      <t>センタク</t>
    </rPh>
    <phoneticPr fontId="4"/>
  </si>
  <si>
    <t>職種、就労時間、日数にかかわらず、所属する施設・事業所及び他の施設・事業所における勤続年月数を通算した年月数（令和６年４月１日時点）を入力してください。</t>
    <rPh sb="0" eb="2">
      <t>ショクシュ</t>
    </rPh>
    <rPh sb="3" eb="5">
      <t>シュウロウ</t>
    </rPh>
    <rPh sb="5" eb="7">
      <t>ジカン</t>
    </rPh>
    <rPh sb="8" eb="10">
      <t>ニッスウ</t>
    </rPh>
    <rPh sb="17" eb="19">
      <t>ショゾク</t>
    </rPh>
    <rPh sb="21" eb="23">
      <t>シセツ</t>
    </rPh>
    <rPh sb="24" eb="27">
      <t>ジギョウショ</t>
    </rPh>
    <rPh sb="27" eb="28">
      <t>オヨ</t>
    </rPh>
    <rPh sb="29" eb="30">
      <t>タ</t>
    </rPh>
    <rPh sb="31" eb="33">
      <t>シセツ</t>
    </rPh>
    <rPh sb="34" eb="37">
      <t>ジギョウショ</t>
    </rPh>
    <rPh sb="41" eb="43">
      <t>キンゾク</t>
    </rPh>
    <rPh sb="43" eb="45">
      <t>ネンゲツ</t>
    </rPh>
    <rPh sb="45" eb="46">
      <t>スウ</t>
    </rPh>
    <rPh sb="47" eb="49">
      <t>ツウサン</t>
    </rPh>
    <rPh sb="51" eb="53">
      <t>ネンゲツ</t>
    </rPh>
    <rPh sb="53" eb="54">
      <t>スウ</t>
    </rPh>
    <rPh sb="67" eb="69">
      <t>ニュウリョク</t>
    </rPh>
    <phoneticPr fontId="4"/>
  </si>
  <si>
    <t>　⑥ 計（④＋⑤）</t>
    <rPh sb="3" eb="4">
      <t>ケイ</t>
    </rPh>
    <phoneticPr fontId="4"/>
  </si>
  <si>
    <t>④⑤を入力すると、⑥計が自動入力されます。</t>
    <rPh sb="3" eb="5">
      <t>ニュウリョク</t>
    </rPh>
    <rPh sb="10" eb="11">
      <t>ケイ</t>
    </rPh>
    <rPh sb="12" eb="16">
      <t>ジドウニュウリョク</t>
    </rPh>
    <phoneticPr fontId="4"/>
  </si>
  <si>
    <t>加算当年度（令和６年度）に職員に支給した基本給、手当及び賞与（一時金）の年額を入力してください。⑧～⑩を入力すると、⑪計が自動入力されます。
【賃金に含まれるものの例】
　基本給：常勤職員の基本給（本俸）、非常勤職員の時間給
　手当　：役職手当、職務手当（加算Ⅱ含む）、資格手当、通勤手当、住居手当、扶養手当等
　　　　　　（通勤以外の交通費実費、超過勤務手当（残業代）は賃金に含めない。）
　賞与（一時金）：賞与、期末手当、勤勉手当、決算一時金、その他臨時に支払われる賃金
　　　　　　（加算前年度（令和６年度）の加算残額に対する精算額は、一時金等として取扱う）
　※加算前年度（令和５年度）及び加算当年度（令和６年度）の加算残額について精算を
　　行った場合は、その金額を含めて入力してください。</t>
    <rPh sb="0" eb="2">
      <t>カサン</t>
    </rPh>
    <rPh sb="2" eb="3">
      <t>トウ</t>
    </rPh>
    <rPh sb="3" eb="5">
      <t>ネンド</t>
    </rPh>
    <rPh sb="13" eb="15">
      <t>ショクイン</t>
    </rPh>
    <rPh sb="16" eb="18">
      <t>シキュウ</t>
    </rPh>
    <rPh sb="20" eb="23">
      <t>キホンキュウ</t>
    </rPh>
    <rPh sb="24" eb="26">
      <t>テアテ</t>
    </rPh>
    <rPh sb="26" eb="27">
      <t>オヨ</t>
    </rPh>
    <rPh sb="28" eb="30">
      <t>ショウヨ</t>
    </rPh>
    <rPh sb="31" eb="34">
      <t>イチジキン</t>
    </rPh>
    <rPh sb="36" eb="38">
      <t>ネンガク</t>
    </rPh>
    <rPh sb="39" eb="41">
      <t>ニュウリョク</t>
    </rPh>
    <rPh sb="73" eb="75">
      <t>チンギン</t>
    </rPh>
    <rPh sb="76" eb="77">
      <t>フク</t>
    </rPh>
    <rPh sb="83" eb="84">
      <t>レイ</t>
    </rPh>
    <rPh sb="87" eb="90">
      <t>キホンキュウ</t>
    </rPh>
    <rPh sb="91" eb="93">
      <t>ジョウキン</t>
    </rPh>
    <rPh sb="93" eb="95">
      <t>ショクイン</t>
    </rPh>
    <rPh sb="96" eb="99">
      <t>キホンキュウ</t>
    </rPh>
    <rPh sb="100" eb="102">
      <t>ホンポウ</t>
    </rPh>
    <rPh sb="104" eb="107">
      <t>ヒジョウキン</t>
    </rPh>
    <rPh sb="107" eb="109">
      <t>ショクイン</t>
    </rPh>
    <rPh sb="110" eb="113">
      <t>ジカンキュウ</t>
    </rPh>
    <rPh sb="119" eb="121">
      <t>ヤクショク</t>
    </rPh>
    <rPh sb="121" eb="123">
      <t>テアテ</t>
    </rPh>
    <rPh sb="124" eb="128">
      <t>ショクムテアテ</t>
    </rPh>
    <rPh sb="129" eb="131">
      <t>カサン</t>
    </rPh>
    <rPh sb="132" eb="133">
      <t>フク</t>
    </rPh>
    <rPh sb="136" eb="138">
      <t>シカク</t>
    </rPh>
    <rPh sb="138" eb="140">
      <t>テアテ</t>
    </rPh>
    <rPh sb="141" eb="143">
      <t>ツウキン</t>
    </rPh>
    <rPh sb="143" eb="145">
      <t>テアテ</t>
    </rPh>
    <rPh sb="146" eb="148">
      <t>ジュウキョ</t>
    </rPh>
    <rPh sb="148" eb="150">
      <t>テアテ</t>
    </rPh>
    <rPh sb="151" eb="155">
      <t>フヨウテアテ</t>
    </rPh>
    <rPh sb="155" eb="156">
      <t>トウ</t>
    </rPh>
    <rPh sb="164" eb="166">
      <t>ツウキン</t>
    </rPh>
    <rPh sb="166" eb="168">
      <t>イガイ</t>
    </rPh>
    <rPh sb="169" eb="172">
      <t>コウツウヒ</t>
    </rPh>
    <rPh sb="172" eb="174">
      <t>ジッピ</t>
    </rPh>
    <rPh sb="175" eb="177">
      <t>チョウカ</t>
    </rPh>
    <rPh sb="177" eb="179">
      <t>キンム</t>
    </rPh>
    <rPh sb="179" eb="181">
      <t>テアテ</t>
    </rPh>
    <rPh sb="182" eb="185">
      <t>ザンギョウダイ</t>
    </rPh>
    <rPh sb="187" eb="189">
      <t>チンギン</t>
    </rPh>
    <rPh sb="190" eb="191">
      <t>フク</t>
    </rPh>
    <rPh sb="201" eb="204">
      <t>イチジキン</t>
    </rPh>
    <rPh sb="206" eb="208">
      <t>ショウヨ</t>
    </rPh>
    <rPh sb="209" eb="211">
      <t>キマツ</t>
    </rPh>
    <rPh sb="211" eb="213">
      <t>テアテ</t>
    </rPh>
    <rPh sb="214" eb="218">
      <t>キンベンテアテ</t>
    </rPh>
    <rPh sb="219" eb="221">
      <t>ケッサン</t>
    </rPh>
    <rPh sb="221" eb="224">
      <t>イチジキン</t>
    </rPh>
    <rPh sb="227" eb="228">
      <t>タ</t>
    </rPh>
    <rPh sb="228" eb="230">
      <t>リンジ</t>
    </rPh>
    <rPh sb="231" eb="233">
      <t>シハラ</t>
    </rPh>
    <rPh sb="236" eb="238">
      <t>チンギン</t>
    </rPh>
    <rPh sb="246" eb="248">
      <t>カサン</t>
    </rPh>
    <rPh sb="248" eb="251">
      <t>ゼンネンド</t>
    </rPh>
    <rPh sb="259" eb="261">
      <t>カサン</t>
    </rPh>
    <rPh sb="261" eb="263">
      <t>ザンガク</t>
    </rPh>
    <rPh sb="264" eb="265">
      <t>タイ</t>
    </rPh>
    <rPh sb="267" eb="269">
      <t>セイサン</t>
    </rPh>
    <rPh sb="269" eb="270">
      <t>ガク</t>
    </rPh>
    <rPh sb="272" eb="276">
      <t>イチジキントウ</t>
    </rPh>
    <rPh sb="279" eb="280">
      <t>ト</t>
    </rPh>
    <rPh sb="280" eb="281">
      <t>アツカ</t>
    </rPh>
    <rPh sb="287" eb="289">
      <t>カサン</t>
    </rPh>
    <rPh sb="289" eb="292">
      <t>ゼンネンド</t>
    </rPh>
    <rPh sb="299" eb="300">
      <t>オヨ</t>
    </rPh>
    <rPh sb="301" eb="303">
      <t>カサン</t>
    </rPh>
    <rPh sb="303" eb="306">
      <t>トウネンド</t>
    </rPh>
    <rPh sb="314" eb="318">
      <t>カサンザンガク</t>
    </rPh>
    <rPh sb="322" eb="324">
      <t>セイサン</t>
    </rPh>
    <rPh sb="328" eb="329">
      <t>オコナ</t>
    </rPh>
    <rPh sb="331" eb="333">
      <t>バアイ</t>
    </rPh>
    <rPh sb="337" eb="339">
      <t>キンガク</t>
    </rPh>
    <rPh sb="340" eb="341">
      <t>フク</t>
    </rPh>
    <rPh sb="343" eb="345">
      <t>ニュウリョク</t>
    </rPh>
    <phoneticPr fontId="4"/>
  </si>
  <si>
    <t>施設・事業所の加算当年度（令和６年度）の加算実績額のうち、他の施設・事業所に拠出（配分）した金額を入力してください。</t>
    <rPh sb="0" eb="2">
      <t>シセツ</t>
    </rPh>
    <rPh sb="3" eb="6">
      <t>ジギョウショ</t>
    </rPh>
    <rPh sb="7" eb="9">
      <t>カサン</t>
    </rPh>
    <rPh sb="9" eb="12">
      <t>トウネンド</t>
    </rPh>
    <rPh sb="20" eb="22">
      <t>カサン</t>
    </rPh>
    <rPh sb="22" eb="25">
      <t>ジッセキガク</t>
    </rPh>
    <rPh sb="29" eb="30">
      <t>タ</t>
    </rPh>
    <rPh sb="31" eb="33">
      <t>シセツ</t>
    </rPh>
    <rPh sb="34" eb="37">
      <t>ジギョウショ</t>
    </rPh>
    <rPh sb="38" eb="40">
      <t>キョシュツ</t>
    </rPh>
    <rPh sb="41" eb="43">
      <t>ハイブン</t>
    </rPh>
    <rPh sb="46" eb="48">
      <t>キンガク</t>
    </rPh>
    <rPh sb="49" eb="51">
      <t>ニュウリョク</t>
    </rPh>
    <phoneticPr fontId="4"/>
  </si>
  <si>
    <t>加算当年度（令和６年度）に他の施設・事業所に拠出（配分）した金額が、基準年度に拠出（配分）した金額を超える場合は、その超えた金額を正（プラス）の値で入力し、下回る場合はその下回った金額を負（マイナス）の値で入力してください。</t>
    <rPh sb="0" eb="2">
      <t>カサン</t>
    </rPh>
    <rPh sb="2" eb="5">
      <t>トウネンド</t>
    </rPh>
    <rPh sb="22" eb="24">
      <t>キョシュツ</t>
    </rPh>
    <rPh sb="25" eb="27">
      <t>ハイブン</t>
    </rPh>
    <rPh sb="30" eb="32">
      <t>キンガク</t>
    </rPh>
    <rPh sb="34" eb="36">
      <t>キジュン</t>
    </rPh>
    <rPh sb="36" eb="38">
      <t>ネンド</t>
    </rPh>
    <rPh sb="39" eb="41">
      <t>キョシュツ</t>
    </rPh>
    <rPh sb="42" eb="44">
      <t>ハイブン</t>
    </rPh>
    <rPh sb="47" eb="49">
      <t>キンガク</t>
    </rPh>
    <rPh sb="50" eb="51">
      <t>コ</t>
    </rPh>
    <rPh sb="53" eb="55">
      <t>バアイ</t>
    </rPh>
    <rPh sb="59" eb="60">
      <t>コ</t>
    </rPh>
    <rPh sb="62" eb="64">
      <t>キンガク</t>
    </rPh>
    <rPh sb="65" eb="66">
      <t>セイ</t>
    </rPh>
    <rPh sb="72" eb="73">
      <t>アタイ</t>
    </rPh>
    <rPh sb="74" eb="76">
      <t>ニュウリョク</t>
    </rPh>
    <rPh sb="78" eb="80">
      <t>シタマワ</t>
    </rPh>
    <rPh sb="81" eb="83">
      <t>バアイ</t>
    </rPh>
    <rPh sb="89" eb="91">
      <t>キンガク</t>
    </rPh>
    <rPh sb="92" eb="93">
      <t>フ</t>
    </rPh>
    <rPh sb="100" eb="101">
      <t>アタイ</t>
    </rPh>
    <rPh sb="102" eb="104">
      <t>ニュウリョク</t>
    </rPh>
    <phoneticPr fontId="4"/>
  </si>
  <si>
    <t>加算当年度（令和６年度）に他の施設・事業所から受け入れた金額が、基準年度に受け入れた金額を超える場合は、その超えた金額を正（プラス）の値で入力し、下回る場合はその下回った金額を負（マイナス）の値で入力してください。</t>
  </si>
  <si>
    <t>（１）令和５年度の加算残額に対応する賃金改善の状況（令和５年度の加算残額がある場合のみ記入）</t>
    <phoneticPr fontId="4"/>
  </si>
  <si>
    <t>加算前年度（令和５年度）の加算残額を精算した場合は、【様式６別添１】賃金改善明細書（職員別）⑬を入力すると自動入力されます。</t>
    <rPh sb="34" eb="38">
      <t>チンギンカイゼン</t>
    </rPh>
    <rPh sb="38" eb="41">
      <t>メイサイショ</t>
    </rPh>
    <rPh sb="42" eb="44">
      <t>ショクイン</t>
    </rPh>
    <rPh sb="44" eb="45">
      <t>ベツ</t>
    </rPh>
    <phoneticPr fontId="4"/>
  </si>
  <si>
    <t>加算前年度（令和５年度）の加算残額に対して精算を行った場合は、精算方法（対象者の選定、支払い金額の算定）について入力してください。
（例：加算Ⅱの対象職員に、勤務成績に応じて理事長が決定した金額を一時金として支給）</t>
    <rPh sb="18" eb="19">
      <t>タイ</t>
    </rPh>
    <rPh sb="21" eb="23">
      <t>セイサン</t>
    </rPh>
    <rPh sb="24" eb="25">
      <t>オコナ</t>
    </rPh>
    <rPh sb="27" eb="29">
      <t>バアイ</t>
    </rPh>
    <rPh sb="31" eb="33">
      <t>セイサン</t>
    </rPh>
    <rPh sb="33" eb="35">
      <t>ホウホウ</t>
    </rPh>
    <rPh sb="36" eb="39">
      <t>タイショウシャ</t>
    </rPh>
    <rPh sb="40" eb="42">
      <t>センテイ</t>
    </rPh>
    <rPh sb="43" eb="45">
      <t>シハラ</t>
    </rPh>
    <rPh sb="46" eb="48">
      <t>キンガク</t>
    </rPh>
    <rPh sb="49" eb="51">
      <t>サンテイ</t>
    </rPh>
    <rPh sb="56" eb="58">
      <t>ニュウリョク</t>
    </rPh>
    <rPh sb="67" eb="68">
      <t>レイ</t>
    </rPh>
    <rPh sb="69" eb="71">
      <t>カサン</t>
    </rPh>
    <rPh sb="73" eb="75">
      <t>タイショウ</t>
    </rPh>
    <rPh sb="75" eb="77">
      <t>ショクイン</t>
    </rPh>
    <rPh sb="79" eb="81">
      <t>キンム</t>
    </rPh>
    <rPh sb="81" eb="83">
      <t>セイセキ</t>
    </rPh>
    <rPh sb="84" eb="85">
      <t>オウ</t>
    </rPh>
    <rPh sb="87" eb="90">
      <t>リジチョウ</t>
    </rPh>
    <rPh sb="91" eb="93">
      <t>ケッテイ</t>
    </rPh>
    <rPh sb="95" eb="97">
      <t>キンガク</t>
    </rPh>
    <rPh sb="98" eb="101">
      <t>イチジキン</t>
    </rPh>
    <rPh sb="104" eb="106">
      <t>シキュウ</t>
    </rPh>
    <phoneticPr fontId="4"/>
  </si>
  <si>
    <t>加算当年度（令和６年度）に加算Ⅱの対象となった副主任保育士等、職務分野別リーダー等、及び園長以外の管理職に対して、加算当年度（令和６年度）に加算Ⅱにより支給した役職手当、職務手当など職位、職責又は職務内容等に応じて、決まって毎月支払われた手当又は基本給（基準翌年度から加算当年度までの公定価格における人件費の改定分による賃金改善額を含む。）の合計が自動入力されます。</t>
    <rPh sb="57" eb="62">
      <t>カサントウネンド</t>
    </rPh>
    <rPh sb="166" eb="167">
      <t>フク</t>
    </rPh>
    <rPh sb="174" eb="176">
      <t>ジドウ</t>
    </rPh>
    <rPh sb="176" eb="178">
      <t>ニュウリョク</t>
    </rPh>
    <phoneticPr fontId="4"/>
  </si>
  <si>
    <t>　④ ③のうち令和５年度の加算残額に
　　　係る支払賃金</t>
    <rPh sb="13" eb="15">
      <t>カサン</t>
    </rPh>
    <rPh sb="15" eb="17">
      <t>ザンガク</t>
    </rPh>
    <rPh sb="22" eb="23">
      <t>カカ</t>
    </rPh>
    <rPh sb="24" eb="28">
      <t>シハライチンギン</t>
    </rPh>
    <phoneticPr fontId="4"/>
  </si>
  <si>
    <t>　⑥ 基準年度の賃金水準（当該年度に係る
　　　加算残額（令和５年度の加算Ⅲに係る
　　　ものを除く）を含む。役職手当、職務手
　　　当など職位、職責又は職務内容等に
　　　応じて決まって毎月支払われる手当
　　　及び基本給に限る。）</t>
    <rPh sb="3" eb="5">
      <t>キジュン</t>
    </rPh>
    <rPh sb="5" eb="7">
      <t>ネンド</t>
    </rPh>
    <rPh sb="8" eb="10">
      <t>チンギン</t>
    </rPh>
    <rPh sb="10" eb="12">
      <t>スイジュン</t>
    </rPh>
    <phoneticPr fontId="4"/>
  </si>
  <si>
    <r>
      <t>加算当年度（令和６年度）に加算Ⅱの対象となった副主任保育士等、職務分野別リーダー等、及び園長以外の管理職を基準年度の給与規程等に適用した場合に、加算Ⅱによる役職手当、職務手当など職位、職責又は職務内容等に応じて、決まって毎月支払われる手当又は基本給の合計を記入してください。
ただし、</t>
    </r>
    <r>
      <rPr>
        <b/>
        <sz val="11"/>
        <rFont val="ＭＳ Ｐゴシック"/>
        <family val="3"/>
        <charset val="128"/>
      </rPr>
      <t>加算Ⅱ新規事由あり</t>
    </r>
    <r>
      <rPr>
        <sz val="11"/>
        <rFont val="ＭＳ Ｐゴシック"/>
        <family val="3"/>
        <charset val="128"/>
      </rPr>
      <t>の場合は、基準年度の支払い実績がないので、「０」を記入してください。
　　※基準年度と加算当年度に変更がなく、前年度加算残額もない場合は、
　　　　③と⑥は同額を記入
　　※基準年度と加算当年度に変更がないが、前年度加算残額がある場合は、
　　　　③－④＝⑥とする　</t>
    </r>
    <rPh sb="0" eb="2">
      <t>カサン</t>
    </rPh>
    <rPh sb="2" eb="5">
      <t>トウネンド</t>
    </rPh>
    <rPh sb="13" eb="15">
      <t>カサン</t>
    </rPh>
    <rPh sb="17" eb="19">
      <t>タイショウ</t>
    </rPh>
    <rPh sb="23" eb="26">
      <t>フクシュニン</t>
    </rPh>
    <rPh sb="26" eb="29">
      <t>ホイクシ</t>
    </rPh>
    <rPh sb="29" eb="30">
      <t>トウ</t>
    </rPh>
    <rPh sb="31" eb="36">
      <t>ショクムブンヤベツ</t>
    </rPh>
    <rPh sb="40" eb="41">
      <t>トウ</t>
    </rPh>
    <rPh sb="42" eb="43">
      <t>オヨ</t>
    </rPh>
    <rPh sb="44" eb="46">
      <t>エンチョウ</t>
    </rPh>
    <rPh sb="46" eb="48">
      <t>イガイ</t>
    </rPh>
    <rPh sb="49" eb="51">
      <t>カンリ</t>
    </rPh>
    <rPh sb="51" eb="52">
      <t>ショク</t>
    </rPh>
    <rPh sb="53" eb="55">
      <t>キジュン</t>
    </rPh>
    <rPh sb="55" eb="57">
      <t>ネンド</t>
    </rPh>
    <rPh sb="58" eb="60">
      <t>キュウヨ</t>
    </rPh>
    <rPh sb="60" eb="62">
      <t>キテイ</t>
    </rPh>
    <rPh sb="62" eb="63">
      <t>トウ</t>
    </rPh>
    <rPh sb="64" eb="66">
      <t>テキヨウ</t>
    </rPh>
    <rPh sb="68" eb="70">
      <t>バアイ</t>
    </rPh>
    <rPh sb="72" eb="74">
      <t>カサン</t>
    </rPh>
    <rPh sb="78" eb="80">
      <t>ヤクショク</t>
    </rPh>
    <rPh sb="80" eb="82">
      <t>テアテ</t>
    </rPh>
    <rPh sb="83" eb="85">
      <t>ショクム</t>
    </rPh>
    <rPh sb="85" eb="87">
      <t>テアテ</t>
    </rPh>
    <rPh sb="89" eb="91">
      <t>ショクイ</t>
    </rPh>
    <rPh sb="92" eb="94">
      <t>ショクセキ</t>
    </rPh>
    <rPh sb="94" eb="95">
      <t>マタ</t>
    </rPh>
    <rPh sb="96" eb="98">
      <t>ショクム</t>
    </rPh>
    <rPh sb="98" eb="100">
      <t>ナイヨウ</t>
    </rPh>
    <rPh sb="100" eb="101">
      <t>トウ</t>
    </rPh>
    <rPh sb="102" eb="103">
      <t>オウ</t>
    </rPh>
    <rPh sb="106" eb="107">
      <t>キ</t>
    </rPh>
    <rPh sb="110" eb="112">
      <t>マイツキ</t>
    </rPh>
    <rPh sb="112" eb="114">
      <t>シハラ</t>
    </rPh>
    <rPh sb="117" eb="119">
      <t>テアテ</t>
    </rPh>
    <rPh sb="119" eb="120">
      <t>マタ</t>
    </rPh>
    <rPh sb="121" eb="124">
      <t>キホンキュウ</t>
    </rPh>
    <rPh sb="125" eb="127">
      <t>ゴウケイ</t>
    </rPh>
    <rPh sb="128" eb="130">
      <t>キニュウ</t>
    </rPh>
    <rPh sb="142" eb="144">
      <t>カサン</t>
    </rPh>
    <phoneticPr fontId="4"/>
  </si>
  <si>
    <t>基準翌年度から加算当年度（令和６年度）までの公定価格における人件費の改定分による賃金改善額（役職手当、職務手当など職位、職責又は職務内容等に応じて決まって毎月支払われる手当又は基本給に限る。）のうち、加算当年度に加算Ⅱの対象となった副主任保育士等、職務分野別リーダー等、及び園長以外の管理職に係る部分を合算して得た額を入力してください。</t>
    <rPh sb="40" eb="42">
      <t>チンギン</t>
    </rPh>
    <rPh sb="42" eb="44">
      <t>カイゼン</t>
    </rPh>
    <rPh sb="44" eb="45">
      <t>ガク</t>
    </rPh>
    <rPh sb="100" eb="102">
      <t>カサン</t>
    </rPh>
    <rPh sb="102" eb="105">
      <t>トウネンド</t>
    </rPh>
    <rPh sb="106" eb="108">
      <t>カサン</t>
    </rPh>
    <rPh sb="110" eb="112">
      <t>タイショウ</t>
    </rPh>
    <rPh sb="146" eb="147">
      <t>カカ</t>
    </rPh>
    <rPh sb="148" eb="150">
      <t>ブブン</t>
    </rPh>
    <rPh sb="151" eb="153">
      <t>ガッサン</t>
    </rPh>
    <rPh sb="155" eb="156">
      <t>エ</t>
    </rPh>
    <rPh sb="157" eb="158">
      <t>ガク</t>
    </rPh>
    <rPh sb="159" eb="161">
      <t>ニュウリョク</t>
    </rPh>
    <phoneticPr fontId="4"/>
  </si>
  <si>
    <t>　⑧ 基準年度に加算Ⅱの対象であり、
　　　かつ加算当年度に加算Ⅱの対象外と
　　　なった職員に係る、基準年度における
　　　加算Ⅱに係る賃金改善額</t>
    <rPh sb="3" eb="5">
      <t>キジュン</t>
    </rPh>
    <rPh sb="5" eb="7">
      <t>ネンド</t>
    </rPh>
    <rPh sb="8" eb="10">
      <t>カサン</t>
    </rPh>
    <rPh sb="12" eb="14">
      <t>タイショウ</t>
    </rPh>
    <rPh sb="24" eb="26">
      <t>カサン</t>
    </rPh>
    <rPh sb="26" eb="29">
      <t>トウネンド</t>
    </rPh>
    <rPh sb="30" eb="32">
      <t>カサン</t>
    </rPh>
    <rPh sb="34" eb="37">
      <t>タイショウガイ</t>
    </rPh>
    <rPh sb="45" eb="47">
      <t>ショクイン</t>
    </rPh>
    <rPh sb="48" eb="49">
      <t>カカ</t>
    </rPh>
    <rPh sb="51" eb="53">
      <t>キジュン</t>
    </rPh>
    <rPh sb="53" eb="55">
      <t>ネンド</t>
    </rPh>
    <rPh sb="63" eb="65">
      <t>カサン</t>
    </rPh>
    <rPh sb="67" eb="68">
      <t>カカ</t>
    </rPh>
    <rPh sb="69" eb="71">
      <t>チンギン</t>
    </rPh>
    <rPh sb="71" eb="73">
      <t>カイゼン</t>
    </rPh>
    <rPh sb="73" eb="74">
      <t>ガク</t>
    </rPh>
    <phoneticPr fontId="4"/>
  </si>
  <si>
    <t>新規事由ありの場合のみ、基準年度に加算Ⅱの対象で、かつ加算当年度（令和６年度）に加算Ⅱの対象外となった職員の基準年度における賃金改善額を入力してください。
※ 令和６年度は公定価格の改定による新規事由がないため、該当なし。</t>
    <rPh sb="12" eb="14">
      <t>キジュン</t>
    </rPh>
    <rPh sb="14" eb="16">
      <t>ネンド</t>
    </rPh>
    <rPh sb="17" eb="19">
      <t>カサン</t>
    </rPh>
    <rPh sb="21" eb="23">
      <t>タイショウ</t>
    </rPh>
    <rPh sb="27" eb="29">
      <t>カサン</t>
    </rPh>
    <rPh sb="29" eb="32">
      <t>トウネンド</t>
    </rPh>
    <rPh sb="40" eb="42">
      <t>カサン</t>
    </rPh>
    <rPh sb="44" eb="47">
      <t>タイショウガイ</t>
    </rPh>
    <rPh sb="51" eb="53">
      <t>ショクイン</t>
    </rPh>
    <rPh sb="54" eb="56">
      <t>キジュン</t>
    </rPh>
    <rPh sb="56" eb="58">
      <t>ネンド</t>
    </rPh>
    <rPh sb="62" eb="64">
      <t>チンギン</t>
    </rPh>
    <rPh sb="64" eb="66">
      <t>カイゼン</t>
    </rPh>
    <rPh sb="66" eb="67">
      <t>ガク</t>
    </rPh>
    <rPh sb="68" eb="70">
      <t>ニュウリョク</t>
    </rPh>
    <rPh sb="86" eb="88">
      <t>コウテイ</t>
    </rPh>
    <rPh sb="88" eb="90">
      <t>カカク</t>
    </rPh>
    <rPh sb="91" eb="93">
      <t>カイテイ</t>
    </rPh>
    <rPh sb="96" eb="98">
      <t>シンキ</t>
    </rPh>
    <rPh sb="98" eb="100">
      <t>ジユウ</t>
    </rPh>
    <rPh sb="106" eb="108">
      <t>ガイトウ</t>
    </rPh>
    <phoneticPr fontId="4"/>
  </si>
  <si>
    <t>　⑨ 事業主負担増加相当総額</t>
    <rPh sb="3" eb="6">
      <t>ジギョウヌシ</t>
    </rPh>
    <rPh sb="6" eb="8">
      <t>フタン</t>
    </rPh>
    <rPh sb="8" eb="10">
      <t>ゾウカ</t>
    </rPh>
    <rPh sb="10" eb="12">
      <t>ソウトウ</t>
    </rPh>
    <rPh sb="12" eb="14">
      <t>ソウガク</t>
    </rPh>
    <phoneticPr fontId="4"/>
  </si>
  <si>
    <t>加算実績額と賃金改善に要した費用の総額との差額（加算残額）がある場合は、精算を行う時期を入力してください。（例：２０２５年９月）</t>
    <rPh sb="0" eb="2">
      <t>カサン</t>
    </rPh>
    <rPh sb="2" eb="5">
      <t>ジッセキガク</t>
    </rPh>
    <rPh sb="6" eb="8">
      <t>チンギン</t>
    </rPh>
    <rPh sb="8" eb="10">
      <t>カイゼン</t>
    </rPh>
    <rPh sb="11" eb="12">
      <t>ヨウ</t>
    </rPh>
    <rPh sb="14" eb="16">
      <t>ヒヨウ</t>
    </rPh>
    <rPh sb="17" eb="19">
      <t>ソウガク</t>
    </rPh>
    <rPh sb="21" eb="23">
      <t>サガク</t>
    </rPh>
    <rPh sb="24" eb="26">
      <t>カサン</t>
    </rPh>
    <rPh sb="26" eb="28">
      <t>ザンガク</t>
    </rPh>
    <rPh sb="32" eb="34">
      <t>バアイ</t>
    </rPh>
    <rPh sb="36" eb="38">
      <t>セイサン</t>
    </rPh>
    <rPh sb="39" eb="40">
      <t>オコナ</t>
    </rPh>
    <rPh sb="41" eb="43">
      <t>ジキ</t>
    </rPh>
    <rPh sb="44" eb="46">
      <t>ニュウリョク</t>
    </rPh>
    <rPh sb="54" eb="55">
      <t>レイ</t>
    </rPh>
    <rPh sb="60" eb="61">
      <t>ネン</t>
    </rPh>
    <rPh sb="62" eb="63">
      <t>ガツ</t>
    </rPh>
    <phoneticPr fontId="4"/>
  </si>
  <si>
    <t>加算当年度（令和６年度）の加算残額に対して加算翌年度（令和６年度）に精算済みの部分については支払った給与の項目、未精算の部分については支払う予定の給与の項目を選択し、項目に「〇」を入力してください。</t>
    <rPh sb="0" eb="2">
      <t>カサン</t>
    </rPh>
    <rPh sb="2" eb="5">
      <t>トウネンド</t>
    </rPh>
    <rPh sb="13" eb="15">
      <t>カサン</t>
    </rPh>
    <rPh sb="15" eb="17">
      <t>ザンガク</t>
    </rPh>
    <rPh sb="18" eb="19">
      <t>タイ</t>
    </rPh>
    <rPh sb="21" eb="23">
      <t>カサン</t>
    </rPh>
    <rPh sb="23" eb="26">
      <t>ヨクネンド</t>
    </rPh>
    <rPh sb="27" eb="29">
      <t>レイワ</t>
    </rPh>
    <rPh sb="30" eb="32">
      <t>ネンド</t>
    </rPh>
    <rPh sb="34" eb="36">
      <t>セイサン</t>
    </rPh>
    <rPh sb="36" eb="37">
      <t>ズ</t>
    </rPh>
    <rPh sb="39" eb="41">
      <t>ブブン</t>
    </rPh>
    <rPh sb="46" eb="48">
      <t>シハラ</t>
    </rPh>
    <rPh sb="50" eb="52">
      <t>キュウヨ</t>
    </rPh>
    <rPh sb="53" eb="55">
      <t>コウモク</t>
    </rPh>
    <rPh sb="56" eb="59">
      <t>ミセイサン</t>
    </rPh>
    <rPh sb="60" eb="62">
      <t>ブブン</t>
    </rPh>
    <rPh sb="67" eb="69">
      <t>シハラ</t>
    </rPh>
    <rPh sb="70" eb="72">
      <t>ヨテイ</t>
    </rPh>
    <rPh sb="73" eb="75">
      <t>キュウヨ</t>
    </rPh>
    <rPh sb="76" eb="78">
      <t>コウモク</t>
    </rPh>
    <rPh sb="79" eb="81">
      <t>センタク</t>
    </rPh>
    <rPh sb="83" eb="85">
      <t>コウモク</t>
    </rPh>
    <rPh sb="90" eb="92">
      <t>ニュウリョク</t>
    </rPh>
    <phoneticPr fontId="4"/>
  </si>
  <si>
    <t>加算当年度（令和６年度）の加算残額に対して加算翌年度（令和６年度）に精算を行った（行う予定の）場合は、精算方法（対象者の選定、支払い金額の算定）について、精算済みの部分と未精算の部分に分けて入力してください。
（例①：加算Ⅱの対象職員に、勤務成績に応じて理事長が決定した金額を支給した）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rPh sb="106" eb="107">
      <t>レイ</t>
    </rPh>
    <rPh sb="109" eb="111">
      <t>カサン</t>
    </rPh>
    <rPh sb="113" eb="115">
      <t>タイショウ</t>
    </rPh>
    <rPh sb="115" eb="117">
      <t>ショクイン</t>
    </rPh>
    <rPh sb="119" eb="121">
      <t>キンム</t>
    </rPh>
    <rPh sb="121" eb="123">
      <t>セイセキ</t>
    </rPh>
    <rPh sb="124" eb="125">
      <t>オウ</t>
    </rPh>
    <rPh sb="127" eb="130">
      <t>リジチョウ</t>
    </rPh>
    <rPh sb="131" eb="133">
      <t>ケッテイ</t>
    </rPh>
    <rPh sb="135" eb="137">
      <t>キンガク</t>
    </rPh>
    <rPh sb="138" eb="140">
      <t>シキュウ</t>
    </rPh>
    <rPh sb="148" eb="151">
      <t>ミセイサン</t>
    </rPh>
    <rPh sb="152" eb="154">
      <t>ブブン</t>
    </rPh>
    <rPh sb="173" eb="176">
      <t>ゼンショクイン</t>
    </rPh>
    <rPh sb="177" eb="179">
      <t>キントウ</t>
    </rPh>
    <rPh sb="180" eb="182">
      <t>ハイブン</t>
    </rPh>
    <rPh sb="182" eb="184">
      <t>ヨテイ</t>
    </rPh>
    <phoneticPr fontId="4"/>
  </si>
  <si>
    <t>就業規則等に定める職務分野別リーダー等に相当する職位等のうち、加算当年度（令和６年度）に発令を受けた職名を入力してください。</t>
    <rPh sb="0" eb="2">
      <t>シュウギョウ</t>
    </rPh>
    <rPh sb="2" eb="4">
      <t>キソク</t>
    </rPh>
    <rPh sb="4" eb="5">
      <t>トウ</t>
    </rPh>
    <rPh sb="6" eb="7">
      <t>サダ</t>
    </rPh>
    <rPh sb="9" eb="11">
      <t>ショクム</t>
    </rPh>
    <rPh sb="11" eb="13">
      <t>ブンヤ</t>
    </rPh>
    <rPh sb="13" eb="14">
      <t>ベツ</t>
    </rPh>
    <rPh sb="18" eb="19">
      <t>トウ</t>
    </rPh>
    <rPh sb="20" eb="22">
      <t>ソウトウ</t>
    </rPh>
    <rPh sb="24" eb="26">
      <t>ショクイ</t>
    </rPh>
    <rPh sb="26" eb="27">
      <t>トウ</t>
    </rPh>
    <rPh sb="31" eb="33">
      <t>カサン</t>
    </rPh>
    <rPh sb="33" eb="36">
      <t>トウネンド</t>
    </rPh>
    <rPh sb="44" eb="46">
      <t>ハツレイ</t>
    </rPh>
    <rPh sb="47" eb="48">
      <t>ウ</t>
    </rPh>
    <rPh sb="50" eb="52">
      <t>ショクメイ</t>
    </rPh>
    <rPh sb="53" eb="55">
      <t>ニュウリョク</t>
    </rPh>
    <phoneticPr fontId="4"/>
  </si>
  <si>
    <t>新規事由ありの場合のみ、基準翌年度から加算当年度（令和６年度）における賃金改善額について、給与項目に対応した月額、期間（月）及び人数を入力してください。</t>
    <rPh sb="12" eb="14">
      <t>キジュン</t>
    </rPh>
    <rPh sb="14" eb="17">
      <t>ヨクネンド</t>
    </rPh>
    <rPh sb="19" eb="21">
      <t>カサン</t>
    </rPh>
    <rPh sb="21" eb="24">
      <t>トウネンド</t>
    </rPh>
    <rPh sb="35" eb="37">
      <t>チンギン</t>
    </rPh>
    <rPh sb="37" eb="39">
      <t>カイゼン</t>
    </rPh>
    <rPh sb="39" eb="40">
      <t>ガク</t>
    </rPh>
    <rPh sb="45" eb="47">
      <t>キュウヨ</t>
    </rPh>
    <rPh sb="47" eb="49">
      <t>コウモク</t>
    </rPh>
    <rPh sb="50" eb="52">
      <t>タイオウ</t>
    </rPh>
    <rPh sb="54" eb="56">
      <t>ゲツガク</t>
    </rPh>
    <rPh sb="57" eb="59">
      <t>キカン</t>
    </rPh>
    <rPh sb="60" eb="61">
      <t>ツキ</t>
    </rPh>
    <rPh sb="62" eb="63">
      <t>オヨ</t>
    </rPh>
    <rPh sb="64" eb="66">
      <t>ニンズウ</t>
    </rPh>
    <rPh sb="67" eb="69">
      <t>ニュウリョク</t>
    </rPh>
    <phoneticPr fontId="4"/>
  </si>
  <si>
    <t>加算当年度（令和６年度）に他の施設・事業所に拠出（配分）した金額が、基準年度に拠出（配分）した金額を超える場合は、その超えた金額を正（プラス）の値で入力し、下回る場合は、その下回った金額を負（マイナス）の値で入力してください。</t>
    <rPh sb="0" eb="2">
      <t>カサン</t>
    </rPh>
    <rPh sb="2" eb="5">
      <t>トウネンド</t>
    </rPh>
    <rPh sb="22" eb="24">
      <t>キョシュツ</t>
    </rPh>
    <rPh sb="25" eb="27">
      <t>ハイブン</t>
    </rPh>
    <rPh sb="30" eb="32">
      <t>キンガク</t>
    </rPh>
    <rPh sb="34" eb="36">
      <t>キジュン</t>
    </rPh>
    <rPh sb="36" eb="38">
      <t>ネンド</t>
    </rPh>
    <rPh sb="39" eb="41">
      <t>キョシュツ</t>
    </rPh>
    <rPh sb="42" eb="44">
      <t>ハイブン</t>
    </rPh>
    <rPh sb="47" eb="49">
      <t>キンガク</t>
    </rPh>
    <rPh sb="50" eb="51">
      <t>コ</t>
    </rPh>
    <rPh sb="53" eb="55">
      <t>バアイ</t>
    </rPh>
    <rPh sb="59" eb="60">
      <t>コ</t>
    </rPh>
    <rPh sb="62" eb="64">
      <t>キンガク</t>
    </rPh>
    <rPh sb="65" eb="66">
      <t>セイ</t>
    </rPh>
    <rPh sb="72" eb="73">
      <t>アタイ</t>
    </rPh>
    <rPh sb="74" eb="76">
      <t>ニュウリョク</t>
    </rPh>
    <rPh sb="78" eb="80">
      <t>シタマワ</t>
    </rPh>
    <rPh sb="81" eb="83">
      <t>バアイ</t>
    </rPh>
    <rPh sb="87" eb="89">
      <t>シタマワ</t>
    </rPh>
    <rPh sb="91" eb="93">
      <t>キンガク</t>
    </rPh>
    <rPh sb="94" eb="95">
      <t>フ</t>
    </rPh>
    <rPh sb="102" eb="103">
      <t>アタイ</t>
    </rPh>
    <rPh sb="104" eb="106">
      <t>ニュウリョク</t>
    </rPh>
    <phoneticPr fontId="4"/>
  </si>
  <si>
    <t>加算当年度（令和６年度）に他の施設・事業所から受け入れた金額が、基準年度に受け入れた金額を超える場合は、その超えた金額を正（プラス）の値で入力し、下回る場合は、その下回った金額を負（マイナス）の値で入力してください。</t>
    <phoneticPr fontId="4"/>
  </si>
  <si>
    <t>加算前年度（令和５年度）の加算残額を精算した場合は、【様式６別添１】賃金改善明細書（職員別）⑭を入力すると自動入力されます。</t>
    <rPh sb="0" eb="2">
      <t>カサン</t>
    </rPh>
    <rPh sb="2" eb="5">
      <t>ゼンネンド</t>
    </rPh>
    <rPh sb="13" eb="15">
      <t>カサン</t>
    </rPh>
    <rPh sb="15" eb="17">
      <t>ザンガク</t>
    </rPh>
    <rPh sb="18" eb="20">
      <t>セイサン</t>
    </rPh>
    <rPh sb="22" eb="24">
      <t>バアイ</t>
    </rPh>
    <rPh sb="27" eb="29">
      <t>ヨウシキ</t>
    </rPh>
    <rPh sb="30" eb="32">
      <t>ベッテン</t>
    </rPh>
    <rPh sb="34" eb="36">
      <t>チンギン</t>
    </rPh>
    <rPh sb="36" eb="38">
      <t>カイゼン</t>
    </rPh>
    <rPh sb="38" eb="41">
      <t>メイサイショ</t>
    </rPh>
    <rPh sb="42" eb="44">
      <t>ショクイン</t>
    </rPh>
    <rPh sb="44" eb="45">
      <t>ベツ</t>
    </rPh>
    <rPh sb="48" eb="50">
      <t>ニュウリョク</t>
    </rPh>
    <rPh sb="53" eb="55">
      <t>ジドウ</t>
    </rPh>
    <rPh sb="55" eb="57">
      <t>ニュウリョク</t>
    </rPh>
    <phoneticPr fontId="4"/>
  </si>
  <si>
    <t>「②令和５年度の加算残額に対応した支払い賃金額」のうち、法定福利費等の事業主負担増加額が自動入力されます。</t>
  </si>
  <si>
    <t>初期値として、令和６年度１年間を入力しています。
異なる場合のみ修正してください。</t>
    <rPh sb="0" eb="3">
      <t>ショキチ</t>
    </rPh>
    <rPh sb="13" eb="14">
      <t>ネン</t>
    </rPh>
    <rPh sb="14" eb="15">
      <t>カン</t>
    </rPh>
    <rPh sb="16" eb="18">
      <t>ニュウリョク</t>
    </rPh>
    <rPh sb="25" eb="26">
      <t>コト</t>
    </rPh>
    <rPh sb="28" eb="30">
      <t>バアイ</t>
    </rPh>
    <rPh sb="32" eb="34">
      <t>シュウセイ</t>
    </rPh>
    <phoneticPr fontId="4"/>
  </si>
  <si>
    <t>　④ ③のうち、令和５年度の加算残額に
　　　係る支払賃金</t>
    <rPh sb="14" eb="16">
      <t>カサン</t>
    </rPh>
    <phoneticPr fontId="4"/>
  </si>
  <si>
    <t>【様式６別添１】賃金改善明細書（職員別）⑪⑫⑬に入力されると自動入力されます。</t>
    <rPh sb="1" eb="3">
      <t>ヨウシキ</t>
    </rPh>
    <rPh sb="4" eb="6">
      <t>ベッテン</t>
    </rPh>
    <rPh sb="8" eb="10">
      <t>チンギン</t>
    </rPh>
    <rPh sb="10" eb="12">
      <t>カイゼン</t>
    </rPh>
    <rPh sb="12" eb="15">
      <t>メイサイショ</t>
    </rPh>
    <rPh sb="16" eb="18">
      <t>ショクイン</t>
    </rPh>
    <rPh sb="18" eb="19">
      <t>ベツ</t>
    </rPh>
    <rPh sb="24" eb="26">
      <t>ニュウリョク</t>
    </rPh>
    <rPh sb="30" eb="32">
      <t>ジドウ</t>
    </rPh>
    <rPh sb="32" eb="34">
      <t>ニュウリョク</t>
    </rPh>
    <phoneticPr fontId="4"/>
  </si>
  <si>
    <t>【様式６別添１】賃金改善明細書（職員別）⑭に入力されると自動入力されます。</t>
    <phoneticPr fontId="4"/>
  </si>
  <si>
    <t>　⑦ 基準年度の賃金水準（当該年度に
　　　係る加算残額（令和５年度の加算Ⅲ
　　　に係るものを除く）を含む）</t>
    <rPh sb="3" eb="5">
      <t>キジュン</t>
    </rPh>
    <rPh sb="5" eb="7">
      <t>ネンド</t>
    </rPh>
    <rPh sb="8" eb="10">
      <t>チンギン</t>
    </rPh>
    <rPh sb="10" eb="12">
      <t>スイジュン</t>
    </rPh>
    <rPh sb="13" eb="15">
      <t>トウガイ</t>
    </rPh>
    <rPh sb="15" eb="17">
      <t>ネンド</t>
    </rPh>
    <rPh sb="22" eb="23">
      <t>カカ</t>
    </rPh>
    <rPh sb="24" eb="26">
      <t>カサン</t>
    </rPh>
    <rPh sb="26" eb="28">
      <t>ザンガク</t>
    </rPh>
    <rPh sb="35" eb="37">
      <t>カサン</t>
    </rPh>
    <rPh sb="43" eb="44">
      <t>カカ</t>
    </rPh>
    <rPh sb="48" eb="49">
      <t>ノゾ</t>
    </rPh>
    <rPh sb="52" eb="53">
      <t>フク</t>
    </rPh>
    <phoneticPr fontId="4"/>
  </si>
  <si>
    <t>【様式６別添１】賃金改善明細書（職員別）①②③に入力されると自動入力されます。</t>
    <rPh sb="1" eb="3">
      <t>ヨウシキ</t>
    </rPh>
    <rPh sb="4" eb="6">
      <t>ベッテン</t>
    </rPh>
    <rPh sb="8" eb="10">
      <t>チンギン</t>
    </rPh>
    <rPh sb="10" eb="12">
      <t>カイゼン</t>
    </rPh>
    <rPh sb="12" eb="15">
      <t>メイサイショ</t>
    </rPh>
    <rPh sb="16" eb="18">
      <t>ショクイン</t>
    </rPh>
    <rPh sb="18" eb="19">
      <t>ベツ</t>
    </rPh>
    <rPh sb="24" eb="26">
      <t>ニュウリョク</t>
    </rPh>
    <rPh sb="30" eb="32">
      <t>ジドウ</t>
    </rPh>
    <rPh sb="32" eb="34">
      <t>ニュウリョク</t>
    </rPh>
    <phoneticPr fontId="4"/>
  </si>
  <si>
    <t>【様式６別添１】賃金改善明細書（職員別）⑤に入力されると自動入力されます。</t>
    <rPh sb="1" eb="3">
      <t>ヨウシキ</t>
    </rPh>
    <rPh sb="4" eb="6">
      <t>ベッテン</t>
    </rPh>
    <rPh sb="8" eb="10">
      <t>チンギン</t>
    </rPh>
    <rPh sb="10" eb="12">
      <t>カイゼン</t>
    </rPh>
    <rPh sb="12" eb="15">
      <t>メイサイショ</t>
    </rPh>
    <rPh sb="16" eb="19">
      <t>ショクインベツ</t>
    </rPh>
    <rPh sb="22" eb="24">
      <t>ニュウリョク</t>
    </rPh>
    <rPh sb="28" eb="30">
      <t>ジドウ</t>
    </rPh>
    <rPh sb="30" eb="32">
      <t>ニュウリョク</t>
    </rPh>
    <phoneticPr fontId="4"/>
  </si>
  <si>
    <t>加算実績額と賃金改善に要した費用の総額との差額がある場合は、精算を行う時期を入力してください。（例：２０２５年９月）</t>
    <rPh sb="26" eb="28">
      <t>バアイ</t>
    </rPh>
    <rPh sb="30" eb="32">
      <t>セイサン</t>
    </rPh>
    <rPh sb="33" eb="34">
      <t>オコナ</t>
    </rPh>
    <rPh sb="35" eb="37">
      <t>ジキ</t>
    </rPh>
    <rPh sb="38" eb="40">
      <t>ニュウリョク</t>
    </rPh>
    <rPh sb="48" eb="49">
      <t>レイ</t>
    </rPh>
    <rPh sb="54" eb="55">
      <t>ネン</t>
    </rPh>
    <rPh sb="56" eb="57">
      <t>ガツ</t>
    </rPh>
    <phoneticPr fontId="4"/>
  </si>
  <si>
    <t>加算当年度（令和６年度）の加算残額に対して加算翌年度（令和６年度）に精算を行った（行う予定の）場合は、精算方法（対象者の選定、支払い金額の算定）について、精算済みの部分と未精算の部分に分けて入力してください。
（例①：加算Ⅱの対象職員に、勤務成績に応じて理事長が決定した金額を支給した）
（例②：未精算の部分については、給与規程第〇条の規定により全職員に均等に配分予定）</t>
    <rPh sb="18" eb="19">
      <t>タイ</t>
    </rPh>
    <rPh sb="21" eb="26">
      <t>カサンヨクネンド</t>
    </rPh>
    <rPh sb="27" eb="29">
      <t>レイワ</t>
    </rPh>
    <rPh sb="30" eb="32">
      <t>ネンド</t>
    </rPh>
    <rPh sb="34" eb="36">
      <t>セイサン</t>
    </rPh>
    <rPh sb="37" eb="38">
      <t>オコナ</t>
    </rPh>
    <rPh sb="41" eb="42">
      <t>オコナ</t>
    </rPh>
    <rPh sb="43" eb="45">
      <t>ヨテイ</t>
    </rPh>
    <rPh sb="47" eb="49">
      <t>バアイ</t>
    </rPh>
    <rPh sb="51" eb="53">
      <t>セイサン</t>
    </rPh>
    <rPh sb="53" eb="55">
      <t>ホウホウ</t>
    </rPh>
    <rPh sb="56" eb="59">
      <t>タイショウシャ</t>
    </rPh>
    <rPh sb="60" eb="62">
      <t>センテイ</t>
    </rPh>
    <rPh sb="63" eb="65">
      <t>シハラ</t>
    </rPh>
    <rPh sb="66" eb="68">
      <t>キンガク</t>
    </rPh>
    <rPh sb="69" eb="71">
      <t>サンテイ</t>
    </rPh>
    <rPh sb="77" eb="79">
      <t>セイサン</t>
    </rPh>
    <rPh sb="79" eb="80">
      <t>ズ</t>
    </rPh>
    <rPh sb="82" eb="84">
      <t>ブブン</t>
    </rPh>
    <rPh sb="85" eb="88">
      <t>ミセイサン</t>
    </rPh>
    <rPh sb="89" eb="91">
      <t>ブブン</t>
    </rPh>
    <rPh sb="92" eb="93">
      <t>ワ</t>
    </rPh>
    <rPh sb="95" eb="97">
      <t>ニュウリョク</t>
    </rPh>
    <phoneticPr fontId="4"/>
  </si>
  <si>
    <t>加算当年度（令和６年度）における、施設・事業所に現に勤務している職員全員(職種を問わず、非常勤を含む。)を記入してください。</t>
    <rPh sb="0" eb="2">
      <t>カサン</t>
    </rPh>
    <rPh sb="2" eb="5">
      <t>トウネンド</t>
    </rPh>
    <phoneticPr fontId="4"/>
  </si>
  <si>
    <t>賃金改善実施期間中の採用や退職がある場合にはその旨、また、賃金改善額が他の職員と比較して高額(低額、賃金改善を実施しない場合も含む)である場合についてはその理由を備考に記入してください。</t>
    <rPh sb="81" eb="83">
      <t>ビコウ</t>
    </rPh>
    <phoneticPr fontId="4"/>
  </si>
  <si>
    <t>のセルは自動入力</t>
    <rPh sb="4" eb="8">
      <t>ジドウニュウリョク</t>
    </rPh>
    <phoneticPr fontId="4"/>
  </si>
  <si>
    <t>のセルは該当入力</t>
    <rPh sb="4" eb="6">
      <t>ガイトウ</t>
    </rPh>
    <rPh sb="6" eb="8">
      <t>ニュウリョク</t>
    </rPh>
    <phoneticPr fontId="4"/>
  </si>
  <si>
    <t>または必須入力</t>
    <rPh sb="3" eb="5">
      <t>ヒッス</t>
    </rPh>
    <rPh sb="5" eb="7">
      <t>ニュウリョク</t>
    </rPh>
    <phoneticPr fontId="4"/>
  </si>
  <si>
    <t>【様式８（５）①を新規事由ありにした場合】
別シート「事業者入力」を入力すると自動入力されます。</t>
    <rPh sb="22" eb="23">
      <t>ベツ</t>
    </rPh>
    <rPh sb="27" eb="30">
      <t>ジギョウシャ</t>
    </rPh>
    <rPh sb="30" eb="32">
      <t>ニュウリョク</t>
    </rPh>
    <rPh sb="34" eb="36">
      <t>ニュウリョク</t>
    </rPh>
    <rPh sb="39" eb="41">
      <t>ジドウ</t>
    </rPh>
    <rPh sb="41" eb="43">
      <t>ニュウリョク</t>
    </rPh>
    <phoneticPr fontId="4"/>
  </si>
  <si>
    <t>【様式１０（５）①を新規事由ありにした場合】
別シート「事業者入力」を入力すると自動入力されます。</t>
    <rPh sb="23" eb="24">
      <t>ベツ</t>
    </rPh>
    <rPh sb="28" eb="31">
      <t>ジギョウシャ</t>
    </rPh>
    <rPh sb="31" eb="33">
      <t>ニュウリョク</t>
    </rPh>
    <rPh sb="35" eb="37">
      <t>ニュウリョク</t>
    </rPh>
    <rPh sb="40" eb="42">
      <t>ジドウ</t>
    </rPh>
    <rPh sb="42" eb="44">
      <t>ニュウリョク</t>
    </rPh>
    <phoneticPr fontId="4"/>
  </si>
  <si>
    <r>
      <t>例）４年目職員の場合（以下、給与表参照）
令和６年度の給与表では、４年目の職員は月額２７万円です。
令和５年度の給与表では、４年目の職員は月額２３万円です。
⇒令和６年度に４年目で月額２７万円である職員の令和５年度の賃金水準（起点賃金水準）は、
　</t>
    </r>
    <r>
      <rPr>
        <u/>
        <sz val="11"/>
        <rFont val="ＭＳ Ｐゴシック"/>
        <family val="3"/>
        <charset val="128"/>
      </rPr>
      <t xml:space="preserve">月額２３万円です。
</t>
    </r>
    <r>
      <rPr>
        <sz val="11"/>
        <rFont val="ＭＳ Ｐゴシック"/>
        <family val="3"/>
        <charset val="128"/>
      </rPr>
      <t xml:space="preserve">
※当該職員の令和５年度時点の実際の給与である月額２２万円ではありません。</t>
    </r>
    <rPh sb="0" eb="1">
      <t>レイ</t>
    </rPh>
    <rPh sb="11" eb="13">
      <t>イカ</t>
    </rPh>
    <rPh sb="14" eb="17">
      <t>キュウヨヒョウ</t>
    </rPh>
    <rPh sb="17" eb="19">
      <t>サンショウ</t>
    </rPh>
    <rPh sb="107" eb="108">
      <t>ネン</t>
    </rPh>
    <phoneticPr fontId="4"/>
  </si>
  <si>
    <t>別シート「事業者入力」の「処遇改善等加算Ⅰの総額」「基礎分の加算率」「賃金改善要件分の加算率」を入力すると自動入力されます。
　＜算式＞
　　「加算当年度の加算Ⅰの加算額総額（増額改定を反映させた額）」×
　　｛「増額改定に係る改定率１０.７％」÷「加算当年度に適用を受けた基礎分及び賃金改善
　　　　要件分に係る加算額」）×調整値０.９
※公定価格に関するＦＡＱ（よくある質問） Ｖｅｒ.２６（令和６年１２月２３日時点版）No.２２１に
　　基づき、上記数式を入力しています。当該FAQで示されているもう一方の算出方法を
　　用いても構いません。その際は、備考欄にそのことを記載するか、提出時にお伝えください。</t>
    <rPh sb="277" eb="278">
      <t>サイ</t>
    </rPh>
    <rPh sb="280" eb="283">
      <t>ビコウラン</t>
    </rPh>
    <rPh sb="289" eb="291">
      <t>キサイ</t>
    </rPh>
    <rPh sb="295" eb="298">
      <t>テイシュツジ</t>
    </rPh>
    <rPh sb="300" eb="301">
      <t>ツタ</t>
    </rPh>
    <phoneticPr fontId="4"/>
  </si>
  <si>
    <t>　⑥ ③のうち、加算Ⅲの新規事由に
　　　よる賃金改善額</t>
    <rPh sb="8" eb="10">
      <t>カサン</t>
    </rPh>
    <rPh sb="12" eb="16">
      <t>シンキジユウ</t>
    </rPh>
    <rPh sb="23" eb="25">
      <t>チンギン</t>
    </rPh>
    <rPh sb="25" eb="27">
      <t>カイゼン</t>
    </rPh>
    <rPh sb="27" eb="28">
      <t>ガク</t>
    </rPh>
    <phoneticPr fontId="4"/>
  </si>
  <si>
    <t>　⑩ 事業主負担増加相当総額</t>
    <rPh sb="3" eb="6">
      <t>ジギョウヌシ</t>
    </rPh>
    <rPh sb="6" eb="8">
      <t>フタン</t>
    </rPh>
    <rPh sb="8" eb="10">
      <t>ゾウカ</t>
    </rPh>
    <rPh sb="10" eb="12">
      <t>ソウトウ</t>
    </rPh>
    <rPh sb="12" eb="14">
      <t>ソウガク</t>
    </rPh>
    <phoneticPr fontId="4"/>
  </si>
  <si>
    <t>加算当年度（令和６年度）の加算残額に対して、加算翌年度（令和７年度）に精算済みの部分については支払った給与の項目、未精算の部分については支払う予定の給与の項目を選択し、「〇」をつけてください。</t>
    <rPh sb="0" eb="2">
      <t>カサン</t>
    </rPh>
    <rPh sb="2" eb="5">
      <t>トウネンド</t>
    </rPh>
    <rPh sb="13" eb="15">
      <t>カサン</t>
    </rPh>
    <rPh sb="15" eb="17">
      <t>ザンガク</t>
    </rPh>
    <rPh sb="18" eb="19">
      <t>タイ</t>
    </rPh>
    <rPh sb="22" eb="24">
      <t>カサン</t>
    </rPh>
    <rPh sb="24" eb="27">
      <t>ヨクネンド</t>
    </rPh>
    <rPh sb="28" eb="30">
      <t>レイワ</t>
    </rPh>
    <rPh sb="31" eb="33">
      <t>ネンド</t>
    </rPh>
    <rPh sb="35" eb="37">
      <t>セイサン</t>
    </rPh>
    <rPh sb="37" eb="38">
      <t>ズ</t>
    </rPh>
    <rPh sb="40" eb="42">
      <t>ブブン</t>
    </rPh>
    <rPh sb="47" eb="49">
      <t>シハラ</t>
    </rPh>
    <rPh sb="51" eb="53">
      <t>キュウヨ</t>
    </rPh>
    <rPh sb="54" eb="56">
      <t>コウモク</t>
    </rPh>
    <rPh sb="57" eb="60">
      <t>ミセイサン</t>
    </rPh>
    <rPh sb="61" eb="63">
      <t>ブブン</t>
    </rPh>
    <rPh sb="68" eb="70">
      <t>シハラ</t>
    </rPh>
    <rPh sb="71" eb="73">
      <t>ヨテイ</t>
    </rPh>
    <rPh sb="74" eb="76">
      <t>キュウヨ</t>
    </rPh>
    <rPh sb="77" eb="79">
      <t>コウモク</t>
    </rPh>
    <rPh sb="80" eb="82">
      <t>センタク</t>
    </rPh>
    <phoneticPr fontId="4"/>
  </si>
  <si>
    <t>　⑦ 基本給</t>
    <rPh sb="3" eb="6">
      <t>キホンキュウ</t>
    </rPh>
    <phoneticPr fontId="4"/>
  </si>
  <si>
    <t>　⑧ 手当</t>
    <rPh sb="3" eb="5">
      <t>テアテ</t>
    </rPh>
    <phoneticPr fontId="4"/>
  </si>
  <si>
    <t>　⑨ 賞与（一時金）</t>
    <rPh sb="3" eb="5">
      <t>ショウヨ</t>
    </rPh>
    <rPh sb="6" eb="9">
      <t>イチジキン</t>
    </rPh>
    <phoneticPr fontId="4"/>
  </si>
  <si>
    <t>　⑩ 計（⑦＋⑧＋⑨）</t>
    <rPh sb="3" eb="4">
      <t>ケイ</t>
    </rPh>
    <phoneticPr fontId="4"/>
  </si>
  <si>
    <t>　⑪ ⑩のうち加算前年度の
　　　加算Ⅰ残額に係る支払賃金</t>
    <phoneticPr fontId="4"/>
  </si>
  <si>
    <t>　⑫ ⑩のうち加算前年度の
　　　加算Ⅱ残額に係る支払賃金</t>
    <rPh sb="7" eb="9">
      <t>カサン</t>
    </rPh>
    <rPh sb="9" eb="12">
      <t>ゼンネンド</t>
    </rPh>
    <rPh sb="17" eb="19">
      <t>カサン</t>
    </rPh>
    <rPh sb="20" eb="22">
      <t>ザンガク</t>
    </rPh>
    <rPh sb="23" eb="24">
      <t>カカ</t>
    </rPh>
    <rPh sb="25" eb="29">
      <t>シハライチンギン</t>
    </rPh>
    <phoneticPr fontId="4"/>
  </si>
  <si>
    <t>　⑬ ⑩のうち加算前年度の
　　　加算Ⅲ残額に係る支払賃金</t>
    <rPh sb="7" eb="9">
      <t>カサン</t>
    </rPh>
    <rPh sb="9" eb="12">
      <t>ゼンネンド</t>
    </rPh>
    <rPh sb="17" eb="19">
      <t>カサン</t>
    </rPh>
    <rPh sb="20" eb="22">
      <t>ザンガク</t>
    </rPh>
    <rPh sb="23" eb="24">
      <t>カカ</t>
    </rPh>
    <rPh sb="25" eb="27">
      <t>シハライ</t>
    </rPh>
    <rPh sb="27" eb="29">
      <t>チンギン</t>
    </rPh>
    <phoneticPr fontId="4"/>
  </si>
  <si>
    <t>　⑯ 賃金改善実績額
　　　（⑩-⑥-⑪-⑫-⑬-⑭-⑮）</t>
    <rPh sb="3" eb="5">
      <t>チンギン</t>
    </rPh>
    <rPh sb="5" eb="7">
      <t>カイゼン</t>
    </rPh>
    <rPh sb="7" eb="10">
      <t>ジッセキガク</t>
    </rPh>
    <phoneticPr fontId="4"/>
  </si>
  <si>
    <t>⑦⑧⑨のうち、加算前年度（令和５年度）の加算Ⅰに関する加算残額について精算を行った場合は、その金額を入力してください。</t>
    <rPh sb="7" eb="9">
      <t>カサン</t>
    </rPh>
    <rPh sb="9" eb="12">
      <t>ゼンネンド</t>
    </rPh>
    <rPh sb="20" eb="22">
      <t>カサン</t>
    </rPh>
    <rPh sb="24" eb="25">
      <t>カン</t>
    </rPh>
    <rPh sb="27" eb="31">
      <t>カサンザンガク</t>
    </rPh>
    <rPh sb="35" eb="37">
      <t>セイサン</t>
    </rPh>
    <rPh sb="38" eb="39">
      <t>オコナ</t>
    </rPh>
    <rPh sb="41" eb="43">
      <t>バアイ</t>
    </rPh>
    <rPh sb="47" eb="49">
      <t>キンガク</t>
    </rPh>
    <rPh sb="50" eb="52">
      <t>ニュウリョク</t>
    </rPh>
    <phoneticPr fontId="4"/>
  </si>
  <si>
    <t>⑦⑧⑨のうち、加算前年度（令和５年度）の加算Ⅱに関する加算残額について精算を行った場合は、その金額を入力してください。</t>
    <rPh sb="7" eb="9">
      <t>カサン</t>
    </rPh>
    <rPh sb="9" eb="12">
      <t>ゼンネンド</t>
    </rPh>
    <rPh sb="20" eb="22">
      <t>カサン</t>
    </rPh>
    <rPh sb="24" eb="25">
      <t>カン</t>
    </rPh>
    <rPh sb="27" eb="31">
      <t>カサンザンガク</t>
    </rPh>
    <rPh sb="35" eb="37">
      <t>セイサン</t>
    </rPh>
    <rPh sb="38" eb="39">
      <t>オコナ</t>
    </rPh>
    <rPh sb="41" eb="43">
      <t>バアイ</t>
    </rPh>
    <rPh sb="47" eb="49">
      <t>キンガク</t>
    </rPh>
    <rPh sb="50" eb="52">
      <t>ニュウリョク</t>
    </rPh>
    <phoneticPr fontId="4"/>
  </si>
  <si>
    <t>⑦⑧⑨のうち、加算前年度（令和５年度）の加算Ⅲに関する加算残額について精算を行った場合は、その金額を入力してください。</t>
    <rPh sb="7" eb="9">
      <t>カサン</t>
    </rPh>
    <rPh sb="9" eb="12">
      <t>ゼンネンド</t>
    </rPh>
    <rPh sb="20" eb="22">
      <t>カサン</t>
    </rPh>
    <rPh sb="24" eb="25">
      <t>カン</t>
    </rPh>
    <rPh sb="27" eb="29">
      <t>カサン</t>
    </rPh>
    <rPh sb="29" eb="31">
      <t>ザンガク</t>
    </rPh>
    <rPh sb="35" eb="37">
      <t>セイサン</t>
    </rPh>
    <rPh sb="38" eb="39">
      <t>オコナ</t>
    </rPh>
    <rPh sb="41" eb="43">
      <t>バアイ</t>
    </rPh>
    <rPh sb="47" eb="49">
      <t>キンガク</t>
    </rPh>
    <rPh sb="50" eb="52">
      <t>ニュウリョク</t>
    </rPh>
    <phoneticPr fontId="4"/>
  </si>
  <si>
    <t>⑦⑧⑨のうち、加算Ⅱの新規事由による賃金改善額がある場合は、対象職員ごとに算出して入力してください。</t>
    <phoneticPr fontId="4"/>
  </si>
  <si>
    <t>⑦⑧⑨のうち、加算当年度（令和６年度）の加算Ⅲによる賃金改善額を対象職員ごとに抽出して入力してください。</t>
    <rPh sb="7" eb="9">
      <t>カサン</t>
    </rPh>
    <rPh sb="9" eb="12">
      <t>トウネンド</t>
    </rPh>
    <rPh sb="32" eb="34">
      <t>タイショウ</t>
    </rPh>
    <rPh sb="34" eb="36">
      <t>ショクイン</t>
    </rPh>
    <rPh sb="39" eb="41">
      <t>チュウシュツ</t>
    </rPh>
    <rPh sb="43" eb="45">
      <t>ニュウリョク</t>
    </rPh>
    <phoneticPr fontId="4"/>
  </si>
  <si>
    <t>　⑭ ⑩のうち加算Ⅱの
　　　新規事由による賃金改善額</t>
    <rPh sb="7" eb="9">
      <t>カサン</t>
    </rPh>
    <rPh sb="15" eb="17">
      <t>シンキ</t>
    </rPh>
    <rPh sb="17" eb="19">
      <t>ジユウ</t>
    </rPh>
    <rPh sb="22" eb="24">
      <t>チンギン</t>
    </rPh>
    <rPh sb="24" eb="26">
      <t>カイゼン</t>
    </rPh>
    <rPh sb="26" eb="27">
      <t>ガク</t>
    </rPh>
    <phoneticPr fontId="4"/>
  </si>
  <si>
    <t>　⑮ ⑩のうち加算Ⅲの
　　　新規事由による賃金改善額</t>
    <rPh sb="15" eb="19">
      <t>シンキジユウ</t>
    </rPh>
    <phoneticPr fontId="4"/>
  </si>
  <si>
    <t>①～⑮を入力すると、⑯賃金改善実績額が自動入力されます。</t>
    <rPh sb="11" eb="13">
      <t>チンギン</t>
    </rPh>
    <rPh sb="13" eb="15">
      <t>カイゼン</t>
    </rPh>
    <rPh sb="15" eb="17">
      <t>ジッセキ</t>
    </rPh>
    <rPh sb="17" eb="18">
      <t>ガク</t>
    </rPh>
    <phoneticPr fontId="4"/>
  </si>
  <si>
    <t>令和５年度年度の加算残額に対応した支払い賃金額</t>
    <rPh sb="0" eb="2">
      <t>レイワ</t>
    </rPh>
    <rPh sb="3" eb="5">
      <t>ネンド</t>
    </rPh>
    <rPh sb="5" eb="7">
      <t>ネンド</t>
    </rPh>
    <rPh sb="8" eb="10">
      <t>カサン</t>
    </rPh>
    <rPh sb="10" eb="12">
      <t>ザンガク</t>
    </rPh>
    <rPh sb="13" eb="15">
      <t>タイオウ</t>
    </rPh>
    <rPh sb="17" eb="19">
      <t>シハラ</t>
    </rPh>
    <rPh sb="20" eb="22">
      <t>チンギン</t>
    </rPh>
    <rPh sb="22" eb="23">
      <t>ガク</t>
    </rPh>
    <phoneticPr fontId="4"/>
  </si>
  <si>
    <t>　① 加算前年度の加算残額</t>
    <rPh sb="3" eb="5">
      <t>カサン</t>
    </rPh>
    <rPh sb="5" eb="8">
      <t>ゼンネンド</t>
    </rPh>
    <rPh sb="9" eb="11">
      <t>カサン</t>
    </rPh>
    <rPh sb="11" eb="13">
      <t>ザンガク</t>
    </rPh>
    <phoneticPr fontId="4"/>
  </si>
  <si>
    <t>　③ 加算前年度の加算残額に対応した賃金の支払い状況</t>
    <rPh sb="3" eb="5">
      <t>カサン</t>
    </rPh>
    <rPh sb="5" eb="8">
      <t>ゼンネンド</t>
    </rPh>
    <rPh sb="9" eb="11">
      <t>カサン</t>
    </rPh>
    <rPh sb="11" eb="13">
      <t>ザンガク</t>
    </rPh>
    <rPh sb="14" eb="16">
      <t>タイオウ</t>
    </rPh>
    <rPh sb="18" eb="20">
      <t>チンギン</t>
    </rPh>
    <rPh sb="21" eb="23">
      <t>シハラ</t>
    </rPh>
    <rPh sb="24" eb="26">
      <t>ジョウキョウ</t>
    </rPh>
    <phoneticPr fontId="4"/>
  </si>
  <si>
    <t>○○手当</t>
    <rPh sb="2" eb="4">
      <t>テアテ</t>
    </rPh>
    <phoneticPr fontId="4"/>
  </si>
  <si>
    <t>　改善した給与項目</t>
    <rPh sb="1" eb="3">
      <t>カイゼン</t>
    </rPh>
    <rPh sb="5" eb="9">
      <t>キュウヨコウモク</t>
    </rPh>
    <phoneticPr fontId="4"/>
  </si>
  <si>
    <t>　①加算前年度の加算残額</t>
    <rPh sb="2" eb="4">
      <t>カサン</t>
    </rPh>
    <rPh sb="4" eb="7">
      <t>ゼンネンド</t>
    </rPh>
    <rPh sb="8" eb="10">
      <t>カサン</t>
    </rPh>
    <rPh sb="10" eb="12">
      <t>ザンガク</t>
    </rPh>
    <phoneticPr fontId="4"/>
  </si>
  <si>
    <t>　③ 加算前年度の加算残額に対応した賃金の支払い状況</t>
    <rPh sb="3" eb="5">
      <t>カサン</t>
    </rPh>
    <rPh sb="5" eb="6">
      <t>ゼン</t>
    </rPh>
    <rPh sb="9" eb="11">
      <t>カサン</t>
    </rPh>
    <rPh sb="11" eb="13">
      <t>ザンガク</t>
    </rPh>
    <rPh sb="14" eb="16">
      <t>タイオウ</t>
    </rPh>
    <rPh sb="18" eb="20">
      <t>チンギン</t>
    </rPh>
    <rPh sb="21" eb="23">
      <t>シハラ</t>
    </rPh>
    <rPh sb="24" eb="26">
      <t>ジョウキョウ</t>
    </rPh>
    <phoneticPr fontId="4"/>
  </si>
  <si>
    <t>加算前年度（令和５年度）の加算残額に対して精算を行った場合は、精算を行った給与の項目を選択し、「〇」をつけてください。</t>
    <rPh sb="0" eb="2">
      <t>カサン</t>
    </rPh>
    <rPh sb="2" eb="5">
      <t>ゼンネンド</t>
    </rPh>
    <rPh sb="13" eb="15">
      <t>カサン</t>
    </rPh>
    <rPh sb="15" eb="17">
      <t>ザンガク</t>
    </rPh>
    <rPh sb="18" eb="19">
      <t>タイ</t>
    </rPh>
    <rPh sb="21" eb="23">
      <t>セイサン</t>
    </rPh>
    <rPh sb="24" eb="25">
      <t>オコナ</t>
    </rPh>
    <rPh sb="27" eb="29">
      <t>バアイ</t>
    </rPh>
    <rPh sb="31" eb="33">
      <t>セイサン</t>
    </rPh>
    <rPh sb="34" eb="35">
      <t>オコナ</t>
    </rPh>
    <rPh sb="37" eb="39">
      <t>キュウヨ</t>
    </rPh>
    <rPh sb="40" eb="42">
      <t>コウモク</t>
    </rPh>
    <rPh sb="43" eb="45">
      <t>センタク</t>
    </rPh>
    <phoneticPr fontId="4"/>
  </si>
  <si>
    <t>　① 賃金改善等実績総額（②＋⑨）
　　　（千円未満の端数は切り捨て）</t>
    <rPh sb="3" eb="5">
      <t>チンギン</t>
    </rPh>
    <rPh sb="5" eb="7">
      <t>カイゼン</t>
    </rPh>
    <rPh sb="7" eb="8">
      <t>トウ</t>
    </rPh>
    <rPh sb="8" eb="10">
      <t>ジッセキ</t>
    </rPh>
    <rPh sb="10" eb="12">
      <t>ソウガク</t>
    </rPh>
    <rPh sb="22" eb="26">
      <t>センエンミマン</t>
    </rPh>
    <rPh sb="27" eb="29">
      <t>ハスウ</t>
    </rPh>
    <rPh sb="30" eb="31">
      <t>キ</t>
    </rPh>
    <rPh sb="32" eb="33">
      <t>ス</t>
    </rPh>
    <phoneticPr fontId="4"/>
  </si>
  <si>
    <t>　② 賃金改善実績総額
　　　（③－④－⑤－⑧）</t>
    <rPh sb="3" eb="5">
      <t>チンギン</t>
    </rPh>
    <rPh sb="5" eb="7">
      <t>カイゼン</t>
    </rPh>
    <rPh sb="7" eb="9">
      <t>ジッセキ</t>
    </rPh>
    <rPh sb="9" eb="11">
      <t>ソウガク</t>
    </rPh>
    <phoneticPr fontId="4"/>
  </si>
  <si>
    <t>　⑤ 起点賃金水準（⑥＋⑦）</t>
    <rPh sb="3" eb="5">
      <t>キテン</t>
    </rPh>
    <rPh sb="5" eb="7">
      <t>チンギン</t>
    </rPh>
    <rPh sb="7" eb="9">
      <t>スイジュン</t>
    </rPh>
    <phoneticPr fontId="4"/>
  </si>
  <si>
    <t>加算当年度（令和６年度）の加算残額に対して加算翌年度（令和６年度）に精算済みの部分については支払った給与の項目、未精算の部分については支払う予定の給与の項目を選択し、「〇」をつけてください。</t>
    <rPh sb="0" eb="2">
      <t>カサン</t>
    </rPh>
    <rPh sb="2" eb="5">
      <t>トウネンド</t>
    </rPh>
    <rPh sb="13" eb="15">
      <t>カサン</t>
    </rPh>
    <rPh sb="15" eb="17">
      <t>ザンガク</t>
    </rPh>
    <rPh sb="18" eb="19">
      <t>タイ</t>
    </rPh>
    <rPh sb="21" eb="23">
      <t>カサン</t>
    </rPh>
    <rPh sb="23" eb="26">
      <t>ヨクネンド</t>
    </rPh>
    <rPh sb="27" eb="29">
      <t>レイワ</t>
    </rPh>
    <rPh sb="30" eb="32">
      <t>ネンド</t>
    </rPh>
    <rPh sb="34" eb="36">
      <t>セイサン</t>
    </rPh>
    <rPh sb="36" eb="37">
      <t>ズ</t>
    </rPh>
    <rPh sb="39" eb="41">
      <t>ブブン</t>
    </rPh>
    <rPh sb="46" eb="48">
      <t>シハラ</t>
    </rPh>
    <rPh sb="50" eb="52">
      <t>キュウヨ</t>
    </rPh>
    <rPh sb="53" eb="55">
      <t>コウモク</t>
    </rPh>
    <rPh sb="56" eb="59">
      <t>ミセイサン</t>
    </rPh>
    <rPh sb="60" eb="62">
      <t>ブブン</t>
    </rPh>
    <rPh sb="67" eb="69">
      <t>シハラ</t>
    </rPh>
    <rPh sb="70" eb="72">
      <t>ヨテイ</t>
    </rPh>
    <rPh sb="73" eb="75">
      <t>キュウヨ</t>
    </rPh>
    <rPh sb="76" eb="78">
      <t>コウモク</t>
    </rPh>
    <rPh sb="79" eb="81">
      <t>センタク</t>
    </rPh>
    <phoneticPr fontId="4"/>
  </si>
  <si>
    <t>改善した給与項目</t>
    <rPh sb="0" eb="2">
      <t>カイゼン</t>
    </rPh>
    <rPh sb="4" eb="8">
      <t>キュウヨコウモク</t>
    </rPh>
    <phoneticPr fontId="4"/>
  </si>
  <si>
    <t>処遇Ⅲ手当</t>
    <rPh sb="0" eb="3">
      <t>ショグウ3</t>
    </rPh>
    <rPh sb="3" eb="5">
      <t>テアテ</t>
    </rPh>
    <phoneticPr fontId="4"/>
  </si>
  <si>
    <t>職員の職種を入力してください。
（園長、副園長、主任保育士、副主任保育士、保育士、教諭、子育て支援員、看護師、准看護師、保健師、栄養士、調理員、用務員、事務員、その他の管理職、その他の職員　など）
　※ 加算Ⅱの対象職員には必ず副主任保育士等の役職名をいれてください。
　※ 加算Ⅱの支給対象職員について、役職名を専門リーダーや職務分野別リーダー等では
　　　なく、園独自で名称を設定している場合、「施設型給付費等に係る処遇改善等加算につ
　　　いて」第５ ２（１）ケに基づく名称を適用して記入してください。</t>
    <rPh sb="0" eb="2">
      <t>ショクイン</t>
    </rPh>
    <rPh sb="3" eb="5">
      <t>ショクシュ</t>
    </rPh>
    <rPh sb="6" eb="8">
      <t>ニュウリョク</t>
    </rPh>
    <rPh sb="17" eb="19">
      <t>エンチョウ</t>
    </rPh>
    <rPh sb="20" eb="21">
      <t>フク</t>
    </rPh>
    <rPh sb="21" eb="23">
      <t>エンチョウ</t>
    </rPh>
    <rPh sb="24" eb="26">
      <t>シュニン</t>
    </rPh>
    <rPh sb="26" eb="29">
      <t>ホイクシ</t>
    </rPh>
    <rPh sb="30" eb="33">
      <t>フクシュニン</t>
    </rPh>
    <rPh sb="33" eb="36">
      <t>ホイクシ</t>
    </rPh>
    <rPh sb="37" eb="40">
      <t>ホイクシ</t>
    </rPh>
    <rPh sb="41" eb="43">
      <t>キョウユ</t>
    </rPh>
    <rPh sb="44" eb="46">
      <t>コソダ</t>
    </rPh>
    <rPh sb="47" eb="50">
      <t>シエンイン</t>
    </rPh>
    <rPh sb="51" eb="54">
      <t>カンゴシ</t>
    </rPh>
    <rPh sb="60" eb="63">
      <t>ホケンシ</t>
    </rPh>
    <rPh sb="64" eb="67">
      <t>エイヨウシ</t>
    </rPh>
    <rPh sb="68" eb="71">
      <t>チョウリイン</t>
    </rPh>
    <rPh sb="76" eb="79">
      <t>ジムイン</t>
    </rPh>
    <rPh sb="82" eb="83">
      <t>タ</t>
    </rPh>
    <rPh sb="84" eb="86">
      <t>カンリ</t>
    </rPh>
    <rPh sb="86" eb="87">
      <t>ショク</t>
    </rPh>
    <rPh sb="90" eb="91">
      <t>タ</t>
    </rPh>
    <rPh sb="92" eb="94">
      <t>ショクイン</t>
    </rPh>
    <rPh sb="103" eb="105">
      <t>カサン</t>
    </rPh>
    <rPh sb="107" eb="109">
      <t>タイショウ</t>
    </rPh>
    <rPh sb="109" eb="111">
      <t>ショクイン</t>
    </rPh>
    <rPh sb="113" eb="114">
      <t>カナラ</t>
    </rPh>
    <rPh sb="115" eb="122">
      <t>フクシュニンホイクシナド</t>
    </rPh>
    <rPh sb="123" eb="126">
      <t>ヤクショクメイ</t>
    </rPh>
    <rPh sb="139" eb="141">
      <t>カサン</t>
    </rPh>
    <rPh sb="143" eb="145">
      <t>シキュウ</t>
    </rPh>
    <rPh sb="145" eb="147">
      <t>タイショウ</t>
    </rPh>
    <rPh sb="147" eb="149">
      <t>ショクイン</t>
    </rPh>
    <rPh sb="154" eb="157">
      <t>ヤクショクメイ</t>
    </rPh>
    <rPh sb="158" eb="160">
      <t>センモン</t>
    </rPh>
    <rPh sb="165" eb="169">
      <t>ショクムブンヤ</t>
    </rPh>
    <rPh sb="169" eb="170">
      <t>ベツ</t>
    </rPh>
    <rPh sb="174" eb="175">
      <t>ナド</t>
    </rPh>
    <rPh sb="184" eb="185">
      <t>エン</t>
    </rPh>
    <rPh sb="185" eb="187">
      <t>ドクジ</t>
    </rPh>
    <rPh sb="188" eb="190">
      <t>メイショウ</t>
    </rPh>
    <rPh sb="191" eb="193">
      <t>セッテイ</t>
    </rPh>
    <rPh sb="197" eb="199">
      <t>バアイ</t>
    </rPh>
    <rPh sb="201" eb="204">
      <t>シセツガタ</t>
    </rPh>
    <rPh sb="204" eb="207">
      <t>キュウフヒ</t>
    </rPh>
    <rPh sb="207" eb="208">
      <t>ナド</t>
    </rPh>
    <rPh sb="209" eb="210">
      <t>カカ</t>
    </rPh>
    <rPh sb="211" eb="218">
      <t>ショグウカイゼンナドカサン</t>
    </rPh>
    <rPh sb="227" eb="228">
      <t>ダイ</t>
    </rPh>
    <rPh sb="236" eb="237">
      <t>モト</t>
    </rPh>
    <rPh sb="239" eb="241">
      <t>メイショウ</t>
    </rPh>
    <rPh sb="242" eb="244">
      <t>テキヨウ</t>
    </rPh>
    <rPh sb="246" eb="248">
      <t>キニュウ</t>
    </rPh>
    <phoneticPr fontId="4"/>
  </si>
  <si>
    <t>職員の職種を入力してください。
（園長、副園長、主任保育士、副主任保育士、保育士、教諭、子育て支援員、看護師、准看護師、保健師、栄養士、調理員、用務員、事務員、その他の管理職、その他の職員　など）</t>
    <rPh sb="0" eb="2">
      <t>ショクイン</t>
    </rPh>
    <rPh sb="3" eb="5">
      <t>ショクシュ</t>
    </rPh>
    <rPh sb="6" eb="8">
      <t>ニュウリョク</t>
    </rPh>
    <phoneticPr fontId="4"/>
  </si>
  <si>
    <t>　① 加算前年度の加算残額</t>
    <rPh sb="3" eb="5">
      <t>カサン</t>
    </rPh>
    <rPh sb="5" eb="6">
      <t>ゼン</t>
    </rPh>
    <rPh sb="9" eb="11">
      <t>カサン</t>
    </rPh>
    <rPh sb="11" eb="13">
      <t>ザンガク</t>
    </rPh>
    <phoneticPr fontId="4"/>
  </si>
  <si>
    <t>　③加算前年度の加算残額に対応した賃金の支払い状況</t>
    <rPh sb="2" eb="5">
      <t>カサンゼン</t>
    </rPh>
    <rPh sb="8" eb="10">
      <t>カサン</t>
    </rPh>
    <rPh sb="10" eb="12">
      <t>ザンガク</t>
    </rPh>
    <rPh sb="13" eb="15">
      <t>タイオウ</t>
    </rPh>
    <rPh sb="17" eb="19">
      <t>チンギン</t>
    </rPh>
    <rPh sb="20" eb="22">
      <t>シハラ</t>
    </rPh>
    <rPh sb="23" eb="25">
      <t>ジョウキョウ</t>
    </rPh>
    <phoneticPr fontId="4"/>
  </si>
  <si>
    <t>　⑥ 起点賃金水準（⑦＋⑧）</t>
    <rPh sb="3" eb="5">
      <t>キテン</t>
    </rPh>
    <rPh sb="5" eb="7">
      <t>チンギン</t>
    </rPh>
    <rPh sb="7" eb="9">
      <t>スイジュン</t>
    </rPh>
    <phoneticPr fontId="4"/>
  </si>
  <si>
    <t>⑦⑧に入力された値を基に自動入力されます。</t>
    <rPh sb="3" eb="5">
      <t>ニュウリョク</t>
    </rPh>
    <rPh sb="8" eb="9">
      <t>アタイ</t>
    </rPh>
    <rPh sb="10" eb="11">
      <t>モト</t>
    </rPh>
    <rPh sb="12" eb="14">
      <t>ジドウ</t>
    </rPh>
    <rPh sb="14" eb="16">
      <t>ニュウリョク</t>
    </rPh>
    <phoneticPr fontId="4"/>
  </si>
  <si>
    <t>加算Ⅲ新規事由の有無について選択してください。</t>
    <rPh sb="0" eb="2">
      <t>カサン</t>
    </rPh>
    <rPh sb="3" eb="7">
      <t>シンキジユウ</t>
    </rPh>
    <rPh sb="8" eb="10">
      <t>ウム</t>
    </rPh>
    <rPh sb="14" eb="16">
      <t>センタク</t>
    </rPh>
    <phoneticPr fontId="4"/>
  </si>
  <si>
    <t>　加算Ⅲ新規事由ありの場合</t>
    <rPh sb="1" eb="3">
      <t>カサン</t>
    </rPh>
    <rPh sb="4" eb="8">
      <t>シンキジユウ</t>
    </rPh>
    <rPh sb="11" eb="13">
      <t>バアイ</t>
    </rPh>
    <phoneticPr fontId="4"/>
  </si>
  <si>
    <r>
      <t>加算前年度（令和５年度）の加算残額に対して精算が十分な場合は「残額なし」、不十分な場合は金額が自動入力されます。
金額が入力された場合は、一時金等により速やかに精算を行い、精算したことの分かる給与明細等を後日担当者に</t>
    </r>
    <r>
      <rPr>
        <b/>
        <sz val="11"/>
        <rFont val="ＭＳ Ｐゴシック"/>
        <family val="3"/>
        <charset val="128"/>
      </rPr>
      <t>必ず</t>
    </r>
    <r>
      <rPr>
        <sz val="11"/>
        <rFont val="ＭＳ Ｐゴシック"/>
        <family val="3"/>
        <charset val="128"/>
      </rPr>
      <t>提出してください。</t>
    </r>
    <rPh sb="0" eb="5">
      <t>カサンゼンネンド</t>
    </rPh>
    <rPh sb="13" eb="15">
      <t>カサン</t>
    </rPh>
    <rPh sb="15" eb="17">
      <t>ザンガク</t>
    </rPh>
    <rPh sb="18" eb="19">
      <t>タイ</t>
    </rPh>
    <rPh sb="21" eb="23">
      <t>セイサン</t>
    </rPh>
    <rPh sb="24" eb="26">
      <t>ジュウブン</t>
    </rPh>
    <rPh sb="27" eb="29">
      <t>バアイ</t>
    </rPh>
    <rPh sb="31" eb="33">
      <t>ザンガク</t>
    </rPh>
    <rPh sb="37" eb="40">
      <t>フジュウブン</t>
    </rPh>
    <rPh sb="41" eb="43">
      <t>バアイ</t>
    </rPh>
    <rPh sb="44" eb="46">
      <t>キンガク</t>
    </rPh>
    <rPh sb="47" eb="49">
      <t>ジドウ</t>
    </rPh>
    <rPh sb="49" eb="51">
      <t>ニュウリョク</t>
    </rPh>
    <rPh sb="57" eb="59">
      <t>キンガク</t>
    </rPh>
    <rPh sb="60" eb="62">
      <t>ニュウリョク</t>
    </rPh>
    <rPh sb="65" eb="67">
      <t>バアイ</t>
    </rPh>
    <rPh sb="69" eb="72">
      <t>イチジキン</t>
    </rPh>
    <rPh sb="72" eb="73">
      <t>トウ</t>
    </rPh>
    <rPh sb="76" eb="77">
      <t>スミ</t>
    </rPh>
    <rPh sb="80" eb="82">
      <t>セイサン</t>
    </rPh>
    <rPh sb="83" eb="84">
      <t>オコナ</t>
    </rPh>
    <rPh sb="86" eb="88">
      <t>セイサン</t>
    </rPh>
    <rPh sb="93" eb="94">
      <t>ワ</t>
    </rPh>
    <rPh sb="96" eb="100">
      <t>キュウヨメイサイ</t>
    </rPh>
    <rPh sb="100" eb="101">
      <t>トウ</t>
    </rPh>
    <rPh sb="102" eb="104">
      <t>ゴジツ</t>
    </rPh>
    <rPh sb="104" eb="107">
      <t>タントウシャ</t>
    </rPh>
    <rPh sb="108" eb="109">
      <t>カナラ</t>
    </rPh>
    <rPh sb="110" eb="112">
      <t>テイシュツ</t>
    </rPh>
    <phoneticPr fontId="4"/>
  </si>
  <si>
    <r>
      <t>加算前年度（令和５年度）の加算残額に対して精算が十分な場合は「残額なし」、不十分な場合は金額が自動入力されます。
金額が入力された場合は、一時金等により速やかに精算を行い、精算したことの分かる給与明細等を後日担当者に</t>
    </r>
    <r>
      <rPr>
        <b/>
        <sz val="11"/>
        <rFont val="ＭＳ Ｐゴシック"/>
        <family val="3"/>
        <charset val="128"/>
      </rPr>
      <t>必ず</t>
    </r>
    <r>
      <rPr>
        <sz val="11"/>
        <rFont val="ＭＳ Ｐゴシック"/>
        <family val="3"/>
        <charset val="128"/>
      </rPr>
      <t>提出してください。</t>
    </r>
    <rPh sb="0" eb="5">
      <t>カサンゼンネンド</t>
    </rPh>
    <rPh sb="13" eb="15">
      <t>カサン</t>
    </rPh>
    <rPh sb="15" eb="17">
      <t>ザンガク</t>
    </rPh>
    <rPh sb="18" eb="19">
      <t>タイ</t>
    </rPh>
    <rPh sb="21" eb="23">
      <t>セイサン</t>
    </rPh>
    <rPh sb="24" eb="26">
      <t>ジュウブン</t>
    </rPh>
    <rPh sb="27" eb="29">
      <t>バアイ</t>
    </rPh>
    <rPh sb="31" eb="33">
      <t>ザンガク</t>
    </rPh>
    <rPh sb="37" eb="40">
      <t>フジュウブン</t>
    </rPh>
    <rPh sb="41" eb="43">
      <t>バアイ</t>
    </rPh>
    <rPh sb="44" eb="46">
      <t>キンガク</t>
    </rPh>
    <rPh sb="47" eb="49">
      <t>ジドウ</t>
    </rPh>
    <rPh sb="49" eb="51">
      <t>ニュウリョク</t>
    </rPh>
    <phoneticPr fontId="4"/>
  </si>
  <si>
    <r>
      <t>基準年度（令和５年度）の賃金水準を適用した場合の職員の基本給、手当及び賞与（一時金）の年額を入力してください。①～③を入力すると、④小計が自動入力されます。
【賃金に含まれるものの例】
　基本給：常勤職員の基本給（本俸）、非常勤職員の時間給
　手当　 ：役職手当、職務手当（加算Ⅱ含む）、資格手当、通勤手当、住居手当、扶養手当等
　　　　　　　（通勤以外の交通費実費、超過勤務手当（残業代）は賃金に含めない。）
　賞与（一時金）：賞与、期末手当、勤勉手当、その他臨時に支払われる賃金
　※基準年度欄に入力する際は、
　　 加算当年度に在籍する職員が、</t>
    </r>
    <r>
      <rPr>
        <u/>
        <sz val="11"/>
        <rFont val="ＭＳ Ｐゴシック"/>
        <family val="3"/>
        <charset val="128"/>
      </rPr>
      <t>加算当年度と同じ条件</t>
    </r>
    <r>
      <rPr>
        <sz val="11"/>
        <rFont val="ＭＳ Ｐゴシック"/>
        <family val="3"/>
        <charset val="128"/>
      </rPr>
      <t>で基準年度に在籍した場合を
　　 想定し、基準年度の給与規程等に定める基本給、手当及び賞与（一時金）を記入して
　　　ください。</t>
    </r>
    <rPh sb="0" eb="2">
      <t>キジュン</t>
    </rPh>
    <rPh sb="2" eb="4">
      <t>ネンド</t>
    </rPh>
    <rPh sb="12" eb="14">
      <t>チンギン</t>
    </rPh>
    <rPh sb="14" eb="16">
      <t>スイジュン</t>
    </rPh>
    <rPh sb="17" eb="19">
      <t>テキヨウ</t>
    </rPh>
    <rPh sb="21" eb="23">
      <t>バアイ</t>
    </rPh>
    <rPh sb="24" eb="26">
      <t>ショクイン</t>
    </rPh>
    <rPh sb="27" eb="30">
      <t>キホンキュウ</t>
    </rPh>
    <rPh sb="31" eb="33">
      <t>テアテ</t>
    </rPh>
    <rPh sb="33" eb="34">
      <t>オヨ</t>
    </rPh>
    <rPh sb="35" eb="37">
      <t>ショウヨ</t>
    </rPh>
    <rPh sb="38" eb="41">
      <t>イチジキン</t>
    </rPh>
    <rPh sb="43" eb="45">
      <t>ネンガク</t>
    </rPh>
    <rPh sb="46" eb="48">
      <t>ニュウリョク</t>
    </rPh>
    <rPh sb="80" eb="82">
      <t>チンギン</t>
    </rPh>
    <rPh sb="83" eb="84">
      <t>フク</t>
    </rPh>
    <rPh sb="90" eb="91">
      <t>レイ</t>
    </rPh>
    <rPh sb="94" eb="97">
      <t>キホンキュウ</t>
    </rPh>
    <rPh sb="98" eb="100">
      <t>ジョウキン</t>
    </rPh>
    <rPh sb="100" eb="102">
      <t>ショクイン</t>
    </rPh>
    <rPh sb="103" eb="106">
      <t>キホンキュウ</t>
    </rPh>
    <rPh sb="107" eb="109">
      <t>ホンポウ</t>
    </rPh>
    <rPh sb="111" eb="114">
      <t>ヒジョウキン</t>
    </rPh>
    <rPh sb="114" eb="116">
      <t>ショクイン</t>
    </rPh>
    <rPh sb="117" eb="120">
      <t>ジカンキュウ</t>
    </rPh>
    <rPh sb="127" eb="129">
      <t>ヤクショク</t>
    </rPh>
    <rPh sb="129" eb="131">
      <t>テアテ</t>
    </rPh>
    <rPh sb="132" eb="134">
      <t>ショクム</t>
    </rPh>
    <rPh sb="134" eb="136">
      <t>テアテ</t>
    </rPh>
    <rPh sb="137" eb="139">
      <t>カサン</t>
    </rPh>
    <rPh sb="140" eb="141">
      <t>フク</t>
    </rPh>
    <rPh sb="144" eb="146">
      <t>シカク</t>
    </rPh>
    <rPh sb="146" eb="148">
      <t>テアテ</t>
    </rPh>
    <rPh sb="149" eb="151">
      <t>ツウキン</t>
    </rPh>
    <rPh sb="151" eb="153">
      <t>テアテ</t>
    </rPh>
    <rPh sb="154" eb="156">
      <t>ジュウキョ</t>
    </rPh>
    <rPh sb="156" eb="158">
      <t>テアテ</t>
    </rPh>
    <rPh sb="159" eb="163">
      <t>フヨウテアテ</t>
    </rPh>
    <rPh sb="163" eb="164">
      <t>トウ</t>
    </rPh>
    <rPh sb="173" eb="175">
      <t>ツウキン</t>
    </rPh>
    <rPh sb="175" eb="177">
      <t>イガイ</t>
    </rPh>
    <rPh sb="178" eb="181">
      <t>コウツウヒ</t>
    </rPh>
    <rPh sb="181" eb="183">
      <t>ジッピ</t>
    </rPh>
    <rPh sb="184" eb="186">
      <t>チョウカ</t>
    </rPh>
    <rPh sb="186" eb="188">
      <t>キンム</t>
    </rPh>
    <rPh sb="188" eb="190">
      <t>テアテ</t>
    </rPh>
    <rPh sb="191" eb="194">
      <t>ザンギョウダイ</t>
    </rPh>
    <rPh sb="196" eb="198">
      <t>チンギン</t>
    </rPh>
    <rPh sb="199" eb="200">
      <t>フク</t>
    </rPh>
    <rPh sb="210" eb="213">
      <t>イチジキン</t>
    </rPh>
    <rPh sb="215" eb="217">
      <t>ショウヨ</t>
    </rPh>
    <rPh sb="218" eb="220">
      <t>キマツ</t>
    </rPh>
    <rPh sb="220" eb="222">
      <t>テアテ</t>
    </rPh>
    <rPh sb="223" eb="227">
      <t>キンベンテアテ</t>
    </rPh>
    <rPh sb="230" eb="231">
      <t>タ</t>
    </rPh>
    <rPh sb="231" eb="233">
      <t>リンジ</t>
    </rPh>
    <rPh sb="234" eb="236">
      <t>シハラ</t>
    </rPh>
    <rPh sb="239" eb="241">
      <t>チンギン</t>
    </rPh>
    <rPh sb="249" eb="250">
      <t>ラン</t>
    </rPh>
    <rPh sb="251" eb="253">
      <t>ニュウリョク</t>
    </rPh>
    <rPh sb="255" eb="256">
      <t>サイ</t>
    </rPh>
    <rPh sb="276" eb="278">
      <t>カサン</t>
    </rPh>
    <rPh sb="278" eb="281">
      <t>トウネンド</t>
    </rPh>
    <phoneticPr fontId="4"/>
  </si>
  <si>
    <r>
      <t>　①賃金改善要件分に係る加算率が公定価格の改定により増加する場合
　②キャリアパス要件を新たに満たした場合（「賃金改善要件分からの2％減」が解除）
　　　　⇒</t>
    </r>
    <r>
      <rPr>
        <u/>
        <sz val="11"/>
        <rFont val="ＭＳ Ｐゴシック"/>
        <family val="3"/>
        <charset val="128"/>
      </rPr>
      <t>この場合「新規事由に係る加算率」は2％になります。</t>
    </r>
    <r>
      <rPr>
        <sz val="11"/>
        <rFont val="ＭＳ Ｐゴシック"/>
        <family val="3"/>
        <charset val="128"/>
      </rPr>
      <t xml:space="preserve">
　③平均勤続年数の増加（加算前年度：10年以下→加算当年度：11年以上）により、賃金改善要件分の
　　　加算率が増加（6％→7％）する場合
　　　　⇒</t>
    </r>
    <r>
      <rPr>
        <u/>
        <sz val="11"/>
        <rFont val="ＭＳ Ｐゴシック"/>
        <family val="3"/>
        <charset val="128"/>
      </rPr>
      <t>この場合「新規事由に係る加算率」は1％になります。</t>
    </r>
    <r>
      <rPr>
        <sz val="11"/>
        <rFont val="ＭＳ Ｐゴシック"/>
        <family val="3"/>
        <charset val="128"/>
      </rPr>
      <t xml:space="preserve">
　④加算当年度から新たに加算Ⅰの賃金改善要件分の適用を受ける場合
　　　（加算前年度に加算Ⅰの賃金改善要件分の適用を受けていないが、
　　　　それ以前に適用を受けたことがある場合も含む）
　　　　⇒</t>
    </r>
    <r>
      <rPr>
        <u/>
        <sz val="11"/>
        <rFont val="ＭＳ Ｐゴシック"/>
        <family val="3"/>
        <charset val="128"/>
      </rPr>
      <t>この場合「新規事由に係る加算率」は</t>
    </r>
    <r>
      <rPr>
        <u/>
        <sz val="11"/>
        <color rgb="FFFF0000"/>
        <rFont val="ＭＳ Ｐゴシック"/>
        <family val="3"/>
        <charset val="128"/>
      </rPr>
      <t>賃金改善要件分</t>
    </r>
    <r>
      <rPr>
        <u/>
        <sz val="11"/>
        <rFont val="ＭＳ Ｐゴシック"/>
        <family val="3"/>
        <charset val="128"/>
      </rPr>
      <t>の加算率になります。</t>
    </r>
    <phoneticPr fontId="4"/>
  </si>
  <si>
    <r>
      <t>　</t>
    </r>
    <r>
      <rPr>
        <sz val="11"/>
        <rFont val="ＭＳ Ｐゴシック"/>
        <family val="3"/>
        <charset val="128"/>
      </rPr>
      <t>①加算前年度に加算Ⅲの適用を受けており、加算当年度に適用を受けようとする加算単価が
　　公定価格の改定※により加算前年度に比して増加する場合
　　（当該単価の増加のない施設・事業所において、当該単価の増加のある他の施設・事業所に係る
　　　特定加算見込額の一部を受け入れる場合を含む。）
　②令和６年度以降、新たに加算Ⅲの適用を受けようとする場合
　</t>
    </r>
    <phoneticPr fontId="4"/>
  </si>
  <si>
    <r>
      <t>　　①賃金改善に係る算定額</t>
    </r>
    <r>
      <rPr>
        <sz val="10"/>
        <rFont val="ＭＳ Ｐゴシック"/>
        <family val="3"/>
        <charset val="128"/>
      </rPr>
      <t>（【加算Ⅱ－①】40,000 円・【加算Ⅱ－②】5,000 円）</t>
    </r>
    <r>
      <rPr>
        <sz val="11"/>
        <rFont val="ＭＳ Ｐゴシック"/>
        <family val="3"/>
        <charset val="128"/>
      </rPr>
      <t>の
　　　　増額改定による単価が増加する場合</t>
    </r>
    <r>
      <rPr>
        <u/>
        <sz val="11"/>
        <rFont val="ＭＳ Ｐゴシック"/>
        <family val="3"/>
        <charset val="128"/>
      </rPr>
      <t xml:space="preserve">
</t>
    </r>
    <r>
      <rPr>
        <sz val="11"/>
        <rFont val="ＭＳ Ｐゴシック"/>
        <family val="3"/>
        <charset val="128"/>
      </rPr>
      <t>　　②基礎職員数に「乗じる割合」</t>
    </r>
    <r>
      <rPr>
        <sz val="10"/>
        <rFont val="ＭＳ Ｐゴシック"/>
        <family val="3"/>
        <charset val="128"/>
      </rPr>
      <t>（【加算Ⅱ－①】1／3・【加算Ⅱ－②】1／5）</t>
    </r>
    <r>
      <rPr>
        <sz val="11"/>
        <rFont val="ＭＳ Ｐゴシック"/>
        <family val="3"/>
        <charset val="128"/>
      </rPr>
      <t>の改定
　　　　による加算Ⅱ算定対象人数が増加する場合</t>
    </r>
    <r>
      <rPr>
        <u/>
        <sz val="11"/>
        <rFont val="ＭＳ Ｐゴシック"/>
        <family val="3"/>
        <charset val="128"/>
      </rPr>
      <t xml:space="preserve">
</t>
    </r>
    <r>
      <rPr>
        <sz val="11"/>
        <rFont val="ＭＳ Ｐゴシック"/>
        <family val="3"/>
        <charset val="128"/>
      </rPr>
      <t xml:space="preserve">
　　③新たに加算Ⅱの適用を受ける場合</t>
    </r>
    <phoneticPr fontId="4"/>
  </si>
  <si>
    <t>処遇改善等加算Ⅰに関して、新規事由の「あり」「なし」を選択してください。
　次のいずれかに該当する場合は「新規事由あり」となります。
　　①賃金改善要件分に係る加算率が公定価格の改定により増加する場合
　　②キャリアパス要件を新たに満たした場合（「賃金改善要件分からの2％減」が解除）
　　　　⇒この場合「新規事由に係る加算率」は2％になります。
　　③平均勤続年数の増加（加算前年度：10年以下→加算当年度：11年以上）により、
　　　　賃金改善要件分の加算率が増加（6％→7％）する場合
　　　　⇒この場合「新規事由に係る加算率」は1％になります。
　　　　　（基礎分の加算率が増加しているだけの場合は「なし」となります。）
　　④加算当年度から新たに加算Ⅰの賃金改善要件分の適用を受ける場合
　　　　（加算前年度に加算Ⅰの賃金改善要件分の適用を受けていないが、
　　　　　それ以前に適用を受けたことがある場合も含む）
　　　　⇒この場合「新規事由に係る加算率」は賃金改善要件分の加算率になります。</t>
    <rPh sb="0" eb="2">
      <t>ショグウ</t>
    </rPh>
    <rPh sb="2" eb="4">
      <t>カイゼン</t>
    </rPh>
    <rPh sb="4" eb="5">
      <t>トウ</t>
    </rPh>
    <rPh sb="5" eb="7">
      <t>カサン</t>
    </rPh>
    <rPh sb="9" eb="10">
      <t>カン</t>
    </rPh>
    <rPh sb="13" eb="15">
      <t>シンキ</t>
    </rPh>
    <rPh sb="15" eb="17">
      <t>ジユウ</t>
    </rPh>
    <rPh sb="27" eb="29">
      <t>センタク</t>
    </rPh>
    <rPh sb="39" eb="40">
      <t>ツギ</t>
    </rPh>
    <rPh sb="46" eb="48">
      <t>ガイトウ</t>
    </rPh>
    <rPh sb="50" eb="52">
      <t>バアイ</t>
    </rPh>
    <phoneticPr fontId="4"/>
  </si>
  <si>
    <t>処遇改善等加算Ⅱに関して、新規事由の「あり」「なし」を選択してください。
　次のいずれかに該当する場合は「新規事由あり」となります。
　　①賃金改善に係る算定額（【加算Ⅱ－①】40,000 円・【加算Ⅱ－②】5,000円）の
　　　増額改定による単価が増加する場合
　　②基礎職員数に「乗じる割合」（【加算Ⅱ－①】１／３・【加算Ⅱ－②】１／５）の改定
　　　による加算Ⅱ算定対象人数が増加する場合
　　③新たに加算Ⅱの適用を受ける場合</t>
    <phoneticPr fontId="4"/>
  </si>
  <si>
    <t>　 うち法定福利費等の事業主負担増加額</t>
    <rPh sb="4" eb="6">
      <t>ホウテイ</t>
    </rPh>
    <rPh sb="6" eb="10">
      <t>フクリヒトウ</t>
    </rPh>
    <rPh sb="11" eb="14">
      <t>ジギョウヌシ</t>
    </rPh>
    <rPh sb="14" eb="16">
      <t>フタン</t>
    </rPh>
    <rPh sb="16" eb="17">
      <t>ゾウ</t>
    </rPh>
    <rPh sb="17" eb="18">
      <t>カ</t>
    </rPh>
    <rPh sb="18" eb="19">
      <t>ガク</t>
    </rPh>
    <phoneticPr fontId="4"/>
  </si>
  <si>
    <t>　⑩のうち
加算前年度の加算Ⅰ残額に係る支払賃金※6
⑪</t>
    <phoneticPr fontId="4"/>
  </si>
  <si>
    <t>④ 具体的な支払い方法</t>
    <phoneticPr fontId="4"/>
  </si>
  <si>
    <t>　⑨ 事業主負担増加相当総額</t>
    <rPh sb="3" eb="6">
      <t>ジギョウヌシ</t>
    </rPh>
    <rPh sb="6" eb="8">
      <t>フタン</t>
    </rPh>
    <rPh sb="8" eb="10">
      <t>ゾウカ</t>
    </rPh>
    <rPh sb="10" eb="12">
      <t>ソウトウ</t>
    </rPh>
    <rPh sb="12" eb="13">
      <t>ソウ</t>
    </rPh>
    <rPh sb="13" eb="14">
      <t>ガク</t>
    </rPh>
    <phoneticPr fontId="4"/>
  </si>
  <si>
    <t>　① 拠出額</t>
    <rPh sb="3" eb="5">
      <t>キョシュツ</t>
    </rPh>
    <rPh sb="5" eb="6">
      <t>ガク</t>
    </rPh>
    <phoneticPr fontId="4"/>
  </si>
  <si>
    <t>　③ 受入額</t>
    <rPh sb="3" eb="5">
      <t>ウケイレ</t>
    </rPh>
    <rPh sb="5" eb="6">
      <t>ガク</t>
    </rPh>
    <phoneticPr fontId="4"/>
  </si>
  <si>
    <t>処遇改善等加算Ⅲに関して、新規事由の「あり」「なし」を選択してください。
　次のいずれかに該当する場合は「新規事由あり」となります。
　　①加算前年度に加算Ⅲの適用を受けており、加算当年度に適用を受けようとする
　　　加算単価が公定価格の改定※により加算前年度に比して増加する場合
　　②令和６年度以降、新たに加算Ⅲの適用を受けようとする場合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</si>
</sst>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0.0_ "/>
    <numFmt numFmtId="179" formatCode="#,##0;&quot;▲ &quot;#,##0"/>
    <numFmt numFmtId="180" formatCode="#,##0&quot;円&quot;"/>
    <numFmt numFmtId="181" formatCode="0.0"/>
    <numFmt numFmtId="182" formatCode="0.0%"/>
    <numFmt numFmtId="183" formatCode="#"/>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HGｺﾞｼｯｸM"/>
      <family val="3"/>
      <charset val="128"/>
    </font>
    <font>
      <u/>
      <sz val="12"/>
      <name val="HGｺﾞｼｯｸM"/>
      <family val="3"/>
      <charset val="128"/>
    </font>
    <font>
      <sz val="11"/>
      <name val="HGｺﾞｼｯｸM"/>
      <family val="3"/>
      <charset val="128"/>
    </font>
    <font>
      <sz val="10"/>
      <name val="HGｺﾞｼｯｸM"/>
      <family val="3"/>
      <charset val="128"/>
    </font>
    <font>
      <b/>
      <sz val="14"/>
      <name val="HGｺﾞｼｯｸM"/>
      <family val="3"/>
      <charset val="128"/>
    </font>
    <font>
      <sz val="9"/>
      <name val="HGｺﾞｼｯｸM"/>
      <family val="3"/>
      <charset val="128"/>
    </font>
    <font>
      <sz val="11"/>
      <name val="ＭＳ Ｐゴシック"/>
      <family val="3"/>
      <charset val="128"/>
    </font>
    <font>
      <sz val="12"/>
      <color theme="1"/>
      <name val="HGｺﾞｼｯｸM"/>
      <family val="3"/>
      <charset val="128"/>
    </font>
    <font>
      <b/>
      <sz val="12"/>
      <name val="HGｺﾞｼｯｸM"/>
      <family val="3"/>
      <charset val="128"/>
    </font>
    <font>
      <sz val="14"/>
      <name val="HGｺﾞｼｯｸM"/>
      <family val="3"/>
      <charset val="128"/>
    </font>
    <font>
      <sz val="12"/>
      <name val="ＭＳ Ｐゴシック"/>
      <family val="3"/>
      <charset val="128"/>
    </font>
    <font>
      <b/>
      <sz val="11"/>
      <name val="HGｺﾞｼｯｸM"/>
      <family val="3"/>
      <charset val="128"/>
    </font>
    <font>
      <sz val="12"/>
      <name val="HGｺﾞｼｯｸE"/>
      <family val="3"/>
      <charset val="128"/>
    </font>
    <font>
      <sz val="6"/>
      <name val="ＭＳ Ｐゴシック"/>
      <family val="2"/>
      <charset val="128"/>
      <scheme val="minor"/>
    </font>
    <font>
      <sz val="10"/>
      <name val="ＭＳ Ｐゴシック"/>
      <family val="3"/>
      <charset val="128"/>
    </font>
    <font>
      <sz val="18"/>
      <name val="HGSｺﾞｼｯｸM"/>
      <family val="3"/>
      <charset val="128"/>
    </font>
    <font>
      <sz val="10"/>
      <name val="ＭＳ Ｐ明朝"/>
      <family val="1"/>
      <charset val="128"/>
    </font>
    <font>
      <sz val="11"/>
      <color indexed="8"/>
      <name val="ＭＳ Ｐゴシック"/>
      <family val="3"/>
      <charset val="128"/>
    </font>
    <font>
      <sz val="14"/>
      <name val="ＭＳ ゴシック"/>
      <family val="3"/>
      <charset val="128"/>
    </font>
    <font>
      <sz val="12"/>
      <name val="ＭＳ ゴシック"/>
      <family val="3"/>
      <charset val="128"/>
    </font>
    <font>
      <sz val="14"/>
      <name val="ＭＳ Ｐ明朝"/>
      <family val="1"/>
      <charset val="128"/>
    </font>
    <font>
      <sz val="14"/>
      <name val="ＭＳ Ｐゴシック"/>
      <family val="3"/>
      <charset val="128"/>
      <scheme val="major"/>
    </font>
    <font>
      <sz val="12"/>
      <name val="ＭＳ Ｐ明朝"/>
      <family val="1"/>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HGｺﾞｼｯｸE"/>
      <family val="3"/>
      <charset val="128"/>
    </font>
    <font>
      <sz val="14"/>
      <name val="ＭＳ Ｐゴシック"/>
      <family val="3"/>
      <charset val="128"/>
    </font>
    <font>
      <sz val="22"/>
      <name val="ＭＳ Ｐゴシック"/>
      <family val="3"/>
      <charset val="128"/>
    </font>
    <font>
      <sz val="16"/>
      <name val="ＭＳ Ｐゴシック"/>
      <family val="3"/>
      <charset val="128"/>
    </font>
    <font>
      <b/>
      <sz val="14"/>
      <name val="ＭＳ ゴシック"/>
      <family val="3"/>
      <charset val="128"/>
    </font>
    <font>
      <vertAlign val="superscript"/>
      <sz val="12"/>
      <name val="HGｺﾞｼｯｸM"/>
      <family val="3"/>
      <charset val="128"/>
    </font>
    <font>
      <sz val="10"/>
      <color theme="1"/>
      <name val="HGｺﾞｼｯｸM"/>
      <family val="3"/>
      <charset val="128"/>
    </font>
    <font>
      <sz val="11"/>
      <color theme="1"/>
      <name val="ＭＳ Ｐゴシック"/>
      <family val="3"/>
      <charset val="128"/>
    </font>
    <font>
      <sz val="11"/>
      <color theme="1"/>
      <name val="HGｺﾞｼｯｸM"/>
      <family val="3"/>
      <charset val="128"/>
    </font>
    <font>
      <u/>
      <sz val="12"/>
      <color theme="1"/>
      <name val="HGｺﾞｼｯｸM"/>
      <family val="3"/>
      <charset val="128"/>
    </font>
    <font>
      <b/>
      <sz val="12"/>
      <color theme="1"/>
      <name val="HGｺﾞｼｯｸM"/>
      <family val="3"/>
      <charset val="128"/>
    </font>
    <font>
      <sz val="14"/>
      <color theme="1"/>
      <name val="HGｺﾞｼｯｸM"/>
      <family val="3"/>
      <charset val="128"/>
    </font>
    <font>
      <b/>
      <sz val="16"/>
      <color theme="1"/>
      <name val="HGｺﾞｼｯｸM"/>
      <family val="3"/>
      <charset val="128"/>
    </font>
    <font>
      <sz val="10"/>
      <color theme="1"/>
      <name val="ＭＳ Ｐ明朝"/>
      <family val="1"/>
      <charset val="128"/>
    </font>
    <font>
      <sz val="18"/>
      <color theme="1"/>
      <name val="HGｺﾞｼｯｸM"/>
      <family val="3"/>
      <charset val="128"/>
    </font>
    <font>
      <b/>
      <sz val="18"/>
      <color theme="1"/>
      <name val="HGｺﾞｼｯｸM"/>
      <family val="3"/>
      <charset val="128"/>
    </font>
    <font>
      <sz val="22"/>
      <color theme="1"/>
      <name val="HGｺﾞｼｯｸM"/>
      <family val="3"/>
      <charset val="128"/>
    </font>
    <font>
      <sz val="11"/>
      <color theme="1"/>
      <name val="ＭＳ Ｐゴシック"/>
      <family val="3"/>
      <charset val="128"/>
      <scheme val="minor"/>
    </font>
    <font>
      <sz val="16"/>
      <color theme="1"/>
      <name val="HGｺﾞｼｯｸM"/>
      <family val="3"/>
      <charset val="128"/>
    </font>
    <font>
      <sz val="10"/>
      <color theme="1"/>
      <name val="ＭＳ Ｐゴシック"/>
      <family val="3"/>
      <charset val="128"/>
      <scheme val="minor"/>
    </font>
    <font>
      <sz val="12"/>
      <name val="ＭＳ Ｐゴシック"/>
      <family val="2"/>
      <charset val="128"/>
      <scheme val="minor"/>
    </font>
    <font>
      <sz val="11"/>
      <name val="ＭＳ Ｐゴシック"/>
      <family val="2"/>
      <charset val="128"/>
      <scheme val="minor"/>
    </font>
    <font>
      <strike/>
      <sz val="14"/>
      <name val="ＭＳ ゴシック"/>
      <family val="3"/>
      <charset val="128"/>
    </font>
    <font>
      <sz val="14"/>
      <name val="HGｺﾞｼｯｸE"/>
      <family val="3"/>
      <charset val="128"/>
    </font>
    <font>
      <b/>
      <sz val="12"/>
      <name val="ＭＳ Ｐゴシック"/>
      <family val="3"/>
      <charset val="128"/>
    </font>
    <font>
      <u/>
      <sz val="11"/>
      <color theme="10"/>
      <name val="ＭＳ Ｐゴシック"/>
      <family val="3"/>
      <charset val="128"/>
    </font>
    <font>
      <b/>
      <sz val="10"/>
      <name val="ＭＳ Ｐゴシック"/>
      <family val="3"/>
      <charset val="128"/>
    </font>
    <font>
      <u/>
      <sz val="10"/>
      <name val="ＭＳ Ｐゴシック"/>
      <family val="3"/>
      <charset val="128"/>
    </font>
    <font>
      <u/>
      <sz val="11"/>
      <name val="ＭＳ Ｐゴシック"/>
      <family val="3"/>
      <charset val="128"/>
    </font>
    <font>
      <u/>
      <sz val="11"/>
      <color rgb="FFFF0000"/>
      <name val="ＭＳ Ｐゴシック"/>
      <family val="3"/>
      <charset val="128"/>
    </font>
    <font>
      <sz val="11"/>
      <color rgb="FFFF0000"/>
      <name val="ＭＳ Ｐゴシック"/>
      <family val="3"/>
      <charset val="128"/>
    </font>
    <font>
      <b/>
      <sz val="16"/>
      <color indexed="81"/>
      <name val="MS P ゴシック"/>
      <family val="3"/>
      <charset val="128"/>
    </font>
    <font>
      <b/>
      <u/>
      <sz val="16"/>
      <color indexed="81"/>
      <name val="MS P ゴシック"/>
      <family val="3"/>
      <charset val="128"/>
    </font>
    <font>
      <sz val="16"/>
      <color indexed="81"/>
      <name val="MS P ゴシック"/>
      <family val="3"/>
      <charset val="128"/>
    </font>
    <font>
      <b/>
      <sz val="18"/>
      <name val="ＭＳ Ｐゴシック"/>
      <family val="3"/>
      <charset val="128"/>
    </font>
    <font>
      <b/>
      <sz val="20"/>
      <name val="ＭＳ Ｐゴシック"/>
      <family val="3"/>
      <charset val="128"/>
    </font>
    <font>
      <sz val="22"/>
      <color indexed="81"/>
      <name val="MS P ゴシック"/>
      <family val="3"/>
      <charset val="128"/>
    </font>
    <font>
      <sz val="14"/>
      <color rgb="FFFF0000"/>
      <name val="ＭＳ ゴシック"/>
      <family val="3"/>
      <charset val="128"/>
    </font>
    <font>
      <b/>
      <sz val="14"/>
      <color rgb="FFFF0000"/>
      <name val="ＭＳ ゴシック"/>
      <family val="3"/>
      <charset val="128"/>
    </font>
    <font>
      <sz val="12"/>
      <color rgb="FFFF0000"/>
      <name val="ＭＳ Ｐ明朝"/>
      <family val="1"/>
      <charset val="128"/>
    </font>
    <font>
      <sz val="10"/>
      <color rgb="FFFF0000"/>
      <name val="ＭＳ Ｐ明朝"/>
      <family val="1"/>
      <charset val="128"/>
    </font>
    <font>
      <sz val="18"/>
      <color indexed="81"/>
      <name val="MS P ゴシック"/>
      <family val="3"/>
      <charset val="128"/>
    </font>
    <font>
      <b/>
      <sz val="18"/>
      <color indexed="81"/>
      <name val="MS P ゴシック"/>
      <family val="3"/>
      <charset val="128"/>
    </font>
    <font>
      <b/>
      <u/>
      <sz val="18"/>
      <color indexed="81"/>
      <name val="MS P ゴシック"/>
      <family val="3"/>
      <charset val="128"/>
    </font>
    <font>
      <b/>
      <sz val="12"/>
      <name val="メイリオ"/>
      <family val="3"/>
      <charset val="128"/>
    </font>
    <font>
      <sz val="26"/>
      <name val="ＭＳ Ｐ明朝"/>
      <family val="1"/>
      <charset val="128"/>
    </font>
    <font>
      <sz val="24"/>
      <name val="ＭＳ Ｐゴシック"/>
      <family val="3"/>
      <charset val="128"/>
    </font>
    <font>
      <sz val="20"/>
      <name val="ＭＳ Ｐゴシック"/>
      <family val="3"/>
      <charset val="128"/>
    </font>
    <font>
      <sz val="12"/>
      <color rgb="FFFF0000"/>
      <name val="HGｺﾞｼｯｸM"/>
      <family val="3"/>
      <charset val="128"/>
    </font>
    <font>
      <sz val="11"/>
      <color rgb="FFFF0000"/>
      <name val="HGｺﾞｼｯｸM"/>
      <family val="3"/>
      <charset val="128"/>
    </font>
    <font>
      <sz val="10"/>
      <color rgb="FFFF0000"/>
      <name val="HGｺﾞｼｯｸM"/>
      <family val="3"/>
      <charset val="128"/>
    </font>
    <font>
      <b/>
      <sz val="11"/>
      <name val="ＭＳ Ｐゴシック"/>
      <family val="3"/>
      <charset val="128"/>
    </font>
    <font>
      <b/>
      <sz val="11"/>
      <color theme="0"/>
      <name val="ＭＳ Ｐゴシック"/>
      <family val="3"/>
      <charset val="128"/>
    </font>
    <font>
      <b/>
      <sz val="11"/>
      <color theme="1"/>
      <name val="ＭＳ Ｐゴシック"/>
      <family val="3"/>
      <charset val="128"/>
    </font>
    <font>
      <sz val="9"/>
      <name val="ＭＳ Ｐゴシック"/>
      <family val="3"/>
      <charset val="128"/>
    </font>
    <font>
      <b/>
      <sz val="18"/>
      <color theme="0" tint="-0.34998626667073579"/>
      <name val="ＭＳ Ｐゴシック"/>
      <family val="3"/>
      <charset val="128"/>
      <scheme val="minor"/>
    </font>
    <font>
      <sz val="12"/>
      <color theme="0" tint="-0.34998626667073579"/>
      <name val="ＭＳ Ｐ明朝"/>
      <family val="1"/>
      <charset val="128"/>
    </font>
    <font>
      <sz val="14"/>
      <color theme="0" tint="-0.34998626667073579"/>
      <name val="ＭＳ Ｐ明朝"/>
      <family val="1"/>
      <charset val="128"/>
    </font>
    <font>
      <sz val="11"/>
      <color theme="0" tint="-0.34998626667073579"/>
      <name val="HGｺﾞｼｯｸM"/>
      <family val="3"/>
      <charset val="128"/>
    </font>
    <font>
      <sz val="14"/>
      <color rgb="FFFF0000"/>
      <name val="HGｺﾞｼｯｸM"/>
      <family val="3"/>
      <charset val="128"/>
    </font>
  </fonts>
  <fills count="19">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DE9D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gray0625">
        <fgColor theme="4"/>
        <bgColor theme="4" tint="0.79998168889431442"/>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17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style="medium">
        <color indexed="64"/>
      </right>
      <top/>
      <bottom style="medium">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style="slantDashDot">
        <color rgb="FFFF0000"/>
      </left>
      <right style="thin">
        <color indexed="64"/>
      </right>
      <top style="slantDashDot">
        <color rgb="FFFF0000"/>
      </top>
      <bottom style="thin">
        <color indexed="64"/>
      </bottom>
      <diagonal/>
    </border>
    <border>
      <left style="thin">
        <color indexed="64"/>
      </left>
      <right style="thin">
        <color indexed="64"/>
      </right>
      <top style="slantDashDot">
        <color rgb="FFFF0000"/>
      </top>
      <bottom style="thin">
        <color indexed="64"/>
      </bottom>
      <diagonal/>
    </border>
    <border>
      <left style="thin">
        <color indexed="64"/>
      </left>
      <right style="slantDashDot">
        <color rgb="FFFF0000"/>
      </right>
      <top style="slantDashDot">
        <color rgb="FFFF0000"/>
      </top>
      <bottom style="thin">
        <color indexed="64"/>
      </bottom>
      <diagonal/>
    </border>
    <border>
      <left style="slantDashDot">
        <color rgb="FFFF0000"/>
      </left>
      <right style="thin">
        <color indexed="64"/>
      </right>
      <top style="thin">
        <color indexed="64"/>
      </top>
      <bottom style="slantDashDot">
        <color rgb="FFFF0000"/>
      </bottom>
      <diagonal/>
    </border>
    <border>
      <left style="thin">
        <color indexed="64"/>
      </left>
      <right style="thin">
        <color indexed="64"/>
      </right>
      <top style="thin">
        <color indexed="64"/>
      </top>
      <bottom style="slantDashDot">
        <color rgb="FFFF0000"/>
      </bottom>
      <diagonal/>
    </border>
    <border>
      <left style="thin">
        <color indexed="64"/>
      </left>
      <right style="slantDashDot">
        <color rgb="FFFF0000"/>
      </right>
      <top style="thin">
        <color indexed="64"/>
      </top>
      <bottom style="slantDashDot">
        <color rgb="FFFF0000"/>
      </bottom>
      <diagonal/>
    </border>
    <border diagonalUp="1" diagonalDown="1">
      <left style="thin">
        <color indexed="64"/>
      </left>
      <right style="thin">
        <color indexed="64"/>
      </right>
      <top style="slantDashDot">
        <color rgb="FFFF0000"/>
      </top>
      <bottom style="thin">
        <color indexed="64"/>
      </bottom>
      <diagonal style="thin">
        <color rgb="FFFF0000"/>
      </diagonal>
    </border>
    <border diagonalUp="1" diagonalDown="1">
      <left style="thin">
        <color indexed="64"/>
      </left>
      <right style="thin">
        <color indexed="64"/>
      </right>
      <top style="thin">
        <color indexed="64"/>
      </top>
      <bottom style="thin">
        <color indexed="64"/>
      </bottom>
      <diagonal style="thin">
        <color rgb="FFFF0000"/>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Dashed">
        <color rgb="FFFF0000"/>
      </left>
      <right/>
      <top style="mediumDashed">
        <color rgb="FFFF0000"/>
      </top>
      <bottom/>
      <diagonal/>
    </border>
    <border>
      <left/>
      <right/>
      <top style="mediumDashed">
        <color rgb="FFFF0000"/>
      </top>
      <bottom style="thin">
        <color indexed="64"/>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style="thin">
        <color indexed="64"/>
      </right>
      <top/>
      <bottom/>
      <diagonal/>
    </border>
    <border>
      <left/>
      <right style="mediumDashed">
        <color rgb="FFFF0000"/>
      </right>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bottom style="thin">
        <color theme="0" tint="-0.34998626667073579"/>
      </bottom>
      <diagonal/>
    </border>
    <border>
      <left style="medium">
        <color theme="0" tint="-0.34998626667073579"/>
      </left>
      <right style="medium">
        <color theme="0" tint="-0.34998626667073579"/>
      </right>
      <top style="thin">
        <color theme="0" tint="-0.34998626667073579"/>
      </top>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s>
  <cellStyleXfs count="16">
    <xf numFmtId="0" fontId="0" fillId="0" borderId="0">
      <alignment vertical="center"/>
    </xf>
    <xf numFmtId="0" fontId="11" fillId="0" borderId="0"/>
    <xf numFmtId="0" fontId="11" fillId="0" borderId="0"/>
    <xf numFmtId="0" fontId="11" fillId="0" borderId="0"/>
    <xf numFmtId="0" fontId="11" fillId="0" borderId="0">
      <alignment vertical="center"/>
    </xf>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xf numFmtId="0" fontId="19" fillId="0" borderId="0"/>
    <xf numFmtId="0" fontId="22" fillId="0" borderId="0">
      <alignment vertical="center"/>
    </xf>
    <xf numFmtId="0" fontId="11" fillId="0" borderId="0"/>
    <xf numFmtId="0" fontId="19"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6" fillId="0" borderId="0" applyNumberFormat="0" applyFill="0" applyBorder="0" applyAlignment="0" applyProtection="0">
      <alignment vertical="center"/>
    </xf>
  </cellStyleXfs>
  <cellXfs count="1578">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16" xfId="0" applyFont="1" applyBorder="1">
      <alignment vertical="center"/>
    </xf>
    <xf numFmtId="0" fontId="8" fillId="0" borderId="0" xfId="0" applyFont="1" applyAlignment="1">
      <alignment horizontal="left" vertical="center"/>
    </xf>
    <xf numFmtId="0" fontId="7" fillId="0" borderId="36" xfId="0" applyFont="1" applyBorder="1">
      <alignment vertical="center"/>
    </xf>
    <xf numFmtId="0" fontId="5" fillId="0" borderId="36" xfId="0" applyFont="1" applyBorder="1" applyAlignment="1">
      <alignment horizontal="center" vertical="center" wrapText="1"/>
    </xf>
    <xf numFmtId="0" fontId="5" fillId="0" borderId="6" xfId="0" applyFont="1" applyBorder="1">
      <alignment vertical="center"/>
    </xf>
    <xf numFmtId="0" fontId="8" fillId="0" borderId="0" xfId="0" applyFont="1">
      <alignment vertical="center"/>
    </xf>
    <xf numFmtId="176" fontId="6" fillId="0" borderId="0" xfId="0" applyNumberFormat="1" applyFont="1" applyAlignment="1">
      <alignment horizontal="center" vertical="center"/>
    </xf>
    <xf numFmtId="0" fontId="7" fillId="0" borderId="7" xfId="0" applyFont="1" applyBorder="1" applyAlignment="1">
      <alignment horizontal="right" vertical="center"/>
    </xf>
    <xf numFmtId="0" fontId="7" fillId="0" borderId="11" xfId="0" applyFont="1" applyBorder="1" applyAlignment="1">
      <alignment horizontal="right" vertical="center"/>
    </xf>
    <xf numFmtId="0" fontId="7" fillId="0" borderId="66" xfId="0" applyFont="1" applyBorder="1" applyAlignment="1">
      <alignment horizontal="right" vertical="center"/>
    </xf>
    <xf numFmtId="0" fontId="8" fillId="0" borderId="0" xfId="0" applyFont="1" applyAlignment="1">
      <alignment horizontal="left" vertical="top"/>
    </xf>
    <xf numFmtId="0" fontId="7" fillId="0" borderId="64" xfId="0" applyFont="1" applyBorder="1" applyAlignment="1">
      <alignment horizontal="left" vertical="center"/>
    </xf>
    <xf numFmtId="0" fontId="7" fillId="0" borderId="0" xfId="8" applyFont="1">
      <alignment vertical="center"/>
    </xf>
    <xf numFmtId="0" fontId="7" fillId="0" borderId="0" xfId="8" applyFont="1" applyAlignment="1">
      <alignment vertical="center" wrapText="1"/>
    </xf>
    <xf numFmtId="0" fontId="5" fillId="0" borderId="0" xfId="0" applyFont="1" applyAlignment="1">
      <alignment horizontal="left" vertical="center"/>
    </xf>
    <xf numFmtId="0" fontId="17" fillId="0" borderId="0" xfId="0" applyFont="1">
      <alignment vertical="center"/>
    </xf>
    <xf numFmtId="0" fontId="7" fillId="0" borderId="39" xfId="0" applyFont="1" applyBorder="1" applyAlignment="1">
      <alignment horizontal="left" vertical="center"/>
    </xf>
    <xf numFmtId="0" fontId="7" fillId="0" borderId="64" xfId="0" applyFont="1" applyBorder="1" applyAlignment="1">
      <alignment horizontal="right" vertical="center"/>
    </xf>
    <xf numFmtId="0" fontId="5" fillId="0" borderId="35" xfId="0" applyFont="1" applyBorder="1">
      <alignment vertical="center"/>
    </xf>
    <xf numFmtId="0" fontId="20" fillId="0" borderId="0" xfId="9" applyFont="1" applyAlignment="1">
      <alignment vertical="top"/>
    </xf>
    <xf numFmtId="0" fontId="21" fillId="0" borderId="0" xfId="9" applyFont="1"/>
    <xf numFmtId="0" fontId="21" fillId="0" borderId="0" xfId="9" applyFont="1" applyAlignment="1">
      <alignment horizontal="center" vertical="center"/>
    </xf>
    <xf numFmtId="0" fontId="21" fillId="0" borderId="0" xfId="9" applyFont="1" applyAlignment="1">
      <alignment horizontal="center"/>
    </xf>
    <xf numFmtId="0" fontId="25" fillId="0" borderId="0" xfId="9" applyFont="1"/>
    <xf numFmtId="0" fontId="26" fillId="0" borderId="0" xfId="9" applyFont="1" applyAlignment="1">
      <alignment vertical="top"/>
    </xf>
    <xf numFmtId="0" fontId="25" fillId="0" borderId="0" xfId="9" applyFont="1" applyAlignment="1">
      <alignment vertical="top" wrapText="1"/>
    </xf>
    <xf numFmtId="0" fontId="25" fillId="0" borderId="0" xfId="9" applyFont="1" applyAlignment="1">
      <alignment vertical="top"/>
    </xf>
    <xf numFmtId="0" fontId="28" fillId="0" borderId="0" xfId="9" applyFont="1"/>
    <xf numFmtId="0" fontId="29" fillId="0" borderId="0" xfId="9" applyFont="1"/>
    <xf numFmtId="0" fontId="29" fillId="0" borderId="0" xfId="9" applyFont="1" applyAlignment="1">
      <alignment vertical="top"/>
    </xf>
    <xf numFmtId="0" fontId="30" fillId="0" borderId="0" xfId="9" applyFont="1"/>
    <xf numFmtId="0" fontId="7" fillId="0" borderId="11" xfId="0" applyFont="1" applyBorder="1" applyAlignment="1">
      <alignment horizontal="left" vertical="center"/>
    </xf>
    <xf numFmtId="0" fontId="7" fillId="0" borderId="34" xfId="0" applyFont="1" applyBorder="1" applyAlignment="1">
      <alignment horizontal="left" vertical="center"/>
    </xf>
    <xf numFmtId="0" fontId="7" fillId="0" borderId="49" xfId="0" applyFont="1" applyBorder="1">
      <alignment vertical="center"/>
    </xf>
    <xf numFmtId="0" fontId="7" fillId="0" borderId="0" xfId="0" applyFont="1">
      <alignment vertical="center"/>
    </xf>
    <xf numFmtId="0" fontId="8" fillId="0" borderId="0" xfId="0" applyFont="1" applyAlignment="1">
      <alignment horizontal="center" vertical="center"/>
    </xf>
    <xf numFmtId="0" fontId="7" fillId="0" borderId="2"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7" fillId="0" borderId="21" xfId="0" applyFont="1" applyBorder="1">
      <alignment vertical="center"/>
    </xf>
    <xf numFmtId="0" fontId="7" fillId="0" borderId="6" xfId="0" applyFont="1" applyBorder="1" applyAlignment="1">
      <alignment horizontal="center" vertical="center"/>
    </xf>
    <xf numFmtId="0" fontId="7" fillId="0" borderId="54" xfId="0" applyFont="1" applyBorder="1">
      <alignment vertical="center"/>
    </xf>
    <xf numFmtId="0" fontId="7" fillId="0" borderId="45" xfId="0" applyFont="1" applyBorder="1">
      <alignment vertical="center"/>
    </xf>
    <xf numFmtId="0" fontId="7" fillId="0" borderId="10" xfId="0" applyFont="1" applyBorder="1">
      <alignment vertical="center"/>
    </xf>
    <xf numFmtId="0" fontId="31" fillId="0" borderId="0" xfId="0" applyFont="1">
      <alignment vertical="center"/>
    </xf>
    <xf numFmtId="0" fontId="34" fillId="0" borderId="0" xfId="10" applyFont="1" applyAlignment="1">
      <alignment horizontal="left" vertical="center"/>
    </xf>
    <xf numFmtId="0" fontId="0" fillId="0" borderId="0" xfId="10" applyFont="1">
      <alignment vertical="center"/>
    </xf>
    <xf numFmtId="0" fontId="0" fillId="0" borderId="0" xfId="10" applyFont="1" applyAlignment="1">
      <alignment horizontal="left" vertical="center"/>
    </xf>
    <xf numFmtId="0" fontId="32" fillId="0" borderId="39" xfId="10" applyFont="1" applyBorder="1" applyAlignment="1">
      <alignment horizontal="left" vertical="top" shrinkToFit="1"/>
    </xf>
    <xf numFmtId="179" fontId="25" fillId="0" borderId="0" xfId="10" applyNumberFormat="1" applyFont="1" applyAlignment="1">
      <alignment vertical="top" shrinkToFit="1"/>
    </xf>
    <xf numFmtId="0" fontId="32" fillId="0" borderId="7" xfId="10" applyFont="1" applyBorder="1" applyAlignment="1">
      <alignment horizontal="left" vertical="top" wrapText="1" shrinkToFit="1"/>
    </xf>
    <xf numFmtId="0" fontId="32" fillId="0" borderId="7" xfId="10" applyFont="1" applyBorder="1" applyAlignment="1">
      <alignment horizontal="left" vertical="top" shrinkToFit="1"/>
    </xf>
    <xf numFmtId="0" fontId="7" fillId="0" borderId="0" xfId="0" applyFont="1" applyAlignment="1">
      <alignment horizontal="left" vertical="center"/>
    </xf>
    <xf numFmtId="38" fontId="7" fillId="0" borderId="0" xfId="6" applyFont="1" applyFill="1" applyBorder="1" applyAlignment="1" applyProtection="1">
      <alignment vertical="center"/>
    </xf>
    <xf numFmtId="38" fontId="7" fillId="0" borderId="16" xfId="6" applyFont="1" applyFill="1" applyBorder="1" applyAlignment="1" applyProtection="1">
      <alignment vertical="center"/>
    </xf>
    <xf numFmtId="38" fontId="7" fillId="0" borderId="0" xfId="8" applyNumberFormat="1" applyFont="1">
      <alignment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7" fillId="0" borderId="35" xfId="0" applyFont="1" applyBorder="1" applyAlignment="1">
      <alignment horizontal="left" vertical="center"/>
    </xf>
    <xf numFmtId="0" fontId="7" fillId="0" borderId="16" xfId="0" applyFont="1" applyBorder="1" applyAlignment="1">
      <alignment horizontal="left" vertical="center"/>
    </xf>
    <xf numFmtId="0" fontId="7" fillId="0" borderId="46" xfId="0" applyFont="1" applyBorder="1">
      <alignment vertical="center"/>
    </xf>
    <xf numFmtId="0" fontId="7" fillId="0" borderId="44" xfId="0" applyFont="1" applyBorder="1">
      <alignment vertical="center"/>
    </xf>
    <xf numFmtId="0" fontId="5" fillId="0" borderId="0" xfId="0" applyFont="1" applyAlignment="1">
      <alignment horizontal="distributed" vertical="center"/>
    </xf>
    <xf numFmtId="0" fontId="7" fillId="0" borderId="38" xfId="0" applyFont="1" applyBorder="1" applyAlignment="1">
      <alignment horizontal="center" vertical="center"/>
    </xf>
    <xf numFmtId="0" fontId="7" fillId="0" borderId="16" xfId="0" applyFont="1" applyBorder="1" applyAlignment="1">
      <alignment horizontal="center" vertical="center"/>
    </xf>
    <xf numFmtId="0" fontId="5" fillId="0" borderId="23" xfId="0" applyFont="1" applyBorder="1">
      <alignment vertical="center"/>
    </xf>
    <xf numFmtId="0" fontId="7" fillId="0" borderId="9" xfId="0" applyFont="1" applyBorder="1">
      <alignment vertical="center"/>
    </xf>
    <xf numFmtId="0" fontId="5" fillId="0" borderId="33" xfId="0" applyFont="1" applyBorder="1">
      <alignment vertical="center"/>
    </xf>
    <xf numFmtId="0" fontId="7" fillId="0" borderId="52" xfId="0" applyFont="1" applyBorder="1" applyAlignment="1">
      <alignment horizontal="right" vertical="center"/>
    </xf>
    <xf numFmtId="0" fontId="5" fillId="0" borderId="48" xfId="0" applyFont="1" applyBorder="1">
      <alignment vertical="center"/>
    </xf>
    <xf numFmtId="0" fontId="5" fillId="0" borderId="10" xfId="0" applyFont="1" applyBorder="1">
      <alignment vertical="center"/>
    </xf>
    <xf numFmtId="0" fontId="7" fillId="0" borderId="14" xfId="0" applyFont="1" applyBorder="1" applyAlignment="1">
      <alignment horizontal="center" vertical="center"/>
    </xf>
    <xf numFmtId="0" fontId="7" fillId="0" borderId="0" xfId="0" applyFont="1" applyAlignment="1">
      <alignment horizontal="right" vertical="center"/>
    </xf>
    <xf numFmtId="0" fontId="5" fillId="0" borderId="58" xfId="0" applyFont="1" applyBorder="1" applyAlignment="1">
      <alignment horizontal="center" vertical="center" wrapText="1"/>
    </xf>
    <xf numFmtId="0" fontId="5" fillId="0" borderId="23" xfId="0" applyFont="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0" fontId="5" fillId="0" borderId="32" xfId="0" applyFont="1" applyBorder="1">
      <alignment vertical="center"/>
    </xf>
    <xf numFmtId="0" fontId="7" fillId="0" borderId="52" xfId="0" applyFont="1" applyBorder="1" applyAlignment="1">
      <alignment horizontal="right"/>
    </xf>
    <xf numFmtId="0" fontId="5" fillId="0" borderId="68" xfId="0" applyFont="1" applyBorder="1">
      <alignment vertical="center"/>
    </xf>
    <xf numFmtId="0" fontId="5" fillId="0" borderId="3" xfId="0" applyFont="1" applyBorder="1" applyAlignment="1">
      <alignment horizontal="left" vertical="center"/>
    </xf>
    <xf numFmtId="0" fontId="5" fillId="0" borderId="34" xfId="0" applyFont="1" applyBorder="1">
      <alignment vertical="center"/>
    </xf>
    <xf numFmtId="0" fontId="7" fillId="0" borderId="48" xfId="0" applyFont="1" applyBorder="1">
      <alignment vertical="center"/>
    </xf>
    <xf numFmtId="0" fontId="5" fillId="0" borderId="16" xfId="0" applyFont="1" applyBorder="1" applyAlignment="1">
      <alignment horizontal="center" vertical="center"/>
    </xf>
    <xf numFmtId="0" fontId="7" fillId="0" borderId="0" xfId="0" applyFont="1" applyAlignment="1">
      <alignment horizontal="center" vertical="top"/>
    </xf>
    <xf numFmtId="38" fontId="5" fillId="0" borderId="0" xfId="0" applyNumberFormat="1" applyFont="1">
      <alignment vertical="center"/>
    </xf>
    <xf numFmtId="0" fontId="7" fillId="0" borderId="8" xfId="0" applyFont="1" applyBorder="1" applyAlignment="1"/>
    <xf numFmtId="0" fontId="7" fillId="0" borderId="67" xfId="0" applyFont="1" applyBorder="1" applyAlignment="1">
      <alignment horizontal="left" vertical="center"/>
    </xf>
    <xf numFmtId="0" fontId="7" fillId="0" borderId="31" xfId="0" applyFont="1" applyBorder="1" applyAlignment="1">
      <alignment horizontal="right"/>
    </xf>
    <xf numFmtId="0" fontId="7" fillId="0" borderId="66" xfId="0" applyFont="1" applyBorder="1" applyAlignment="1">
      <alignment horizontal="right"/>
    </xf>
    <xf numFmtId="176" fontId="5" fillId="0" borderId="0" xfId="0" applyNumberFormat="1" applyFont="1">
      <alignment vertical="center"/>
    </xf>
    <xf numFmtId="0" fontId="13" fillId="0" borderId="0" xfId="0" applyFont="1">
      <alignment vertical="center"/>
    </xf>
    <xf numFmtId="0" fontId="7" fillId="0" borderId="50" xfId="0" applyFont="1" applyBorder="1">
      <alignment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vertical="center" wrapText="1"/>
    </xf>
    <xf numFmtId="0" fontId="17" fillId="0" borderId="0" xfId="8" applyFont="1" applyAlignment="1">
      <alignment vertical="top"/>
    </xf>
    <xf numFmtId="0" fontId="5" fillId="0" borderId="0" xfId="8" applyFont="1">
      <alignment vertical="center"/>
    </xf>
    <xf numFmtId="0" fontId="16" fillId="0" borderId="0" xfId="8" applyFont="1">
      <alignment vertical="center"/>
    </xf>
    <xf numFmtId="0" fontId="5" fillId="0" borderId="81" xfId="0" applyFont="1" applyBorder="1" applyAlignment="1">
      <alignment horizontal="center" vertical="center"/>
    </xf>
    <xf numFmtId="0" fontId="8" fillId="0" borderId="52" xfId="0" applyFont="1" applyBorder="1">
      <alignment vertical="center"/>
    </xf>
    <xf numFmtId="0" fontId="8" fillId="0" borderId="66" xfId="0" applyFont="1" applyBorder="1">
      <alignment vertical="center"/>
    </xf>
    <xf numFmtId="3" fontId="5" fillId="0" borderId="0" xfId="0" applyNumberFormat="1" applyFont="1">
      <alignment vertical="center"/>
    </xf>
    <xf numFmtId="0" fontId="5" fillId="0" borderId="81" xfId="0" applyFont="1" applyBorder="1" applyAlignment="1">
      <alignment horizontal="center" vertical="center" shrinkToFit="1"/>
    </xf>
    <xf numFmtId="0" fontId="12" fillId="0" borderId="0" xfId="0" applyFont="1">
      <alignment vertical="center"/>
    </xf>
    <xf numFmtId="0" fontId="43" fillId="0" borderId="0" xfId="9" applyFont="1" applyAlignment="1">
      <alignment vertical="center"/>
    </xf>
    <xf numFmtId="0" fontId="37" fillId="0" borderId="0" xfId="12" applyFont="1"/>
    <xf numFmtId="0" fontId="44" fillId="0" borderId="0" xfId="9" applyFont="1"/>
    <xf numFmtId="0" fontId="45" fillId="0" borderId="0" xfId="12" applyFont="1" applyAlignment="1">
      <alignment vertical="top"/>
    </xf>
    <xf numFmtId="0" fontId="46" fillId="0" borderId="0" xfId="10" applyFont="1" applyAlignment="1">
      <alignment horizontal="left" vertical="center"/>
    </xf>
    <xf numFmtId="0" fontId="47" fillId="0" borderId="0" xfId="10" applyFont="1" applyAlignment="1">
      <alignment horizontal="left" vertical="center"/>
    </xf>
    <xf numFmtId="0" fontId="42" fillId="0" borderId="0" xfId="12" applyFont="1" applyAlignment="1">
      <alignment horizontal="center" vertical="center"/>
    </xf>
    <xf numFmtId="0" fontId="48" fillId="0" borderId="0" xfId="9" applyFont="1"/>
    <xf numFmtId="0" fontId="49" fillId="0" borderId="0" xfId="10" applyFont="1" applyAlignment="1">
      <alignment horizontal="left" vertical="center"/>
    </xf>
    <xf numFmtId="0" fontId="50" fillId="0" borderId="0" xfId="9" applyFont="1"/>
    <xf numFmtId="0" fontId="41" fillId="3" borderId="0" xfId="9" applyFont="1" applyFill="1" applyAlignment="1">
      <alignment vertical="center"/>
    </xf>
    <xf numFmtId="0" fontId="12" fillId="3" borderId="0" xfId="9" applyFont="1" applyFill="1" applyAlignment="1">
      <alignment vertical="center"/>
    </xf>
    <xf numFmtId="0" fontId="12" fillId="3" borderId="57" xfId="9" applyFont="1" applyFill="1" applyBorder="1" applyAlignment="1">
      <alignment horizontal="center" vertical="center"/>
    </xf>
    <xf numFmtId="0" fontId="40" fillId="3" borderId="0" xfId="9" applyFont="1" applyFill="1" applyAlignment="1">
      <alignment horizontal="center" vertical="center"/>
    </xf>
    <xf numFmtId="0" fontId="12" fillId="3" borderId="23" xfId="9" applyFont="1" applyFill="1" applyBorder="1" applyAlignment="1">
      <alignment vertical="top" wrapText="1"/>
    </xf>
    <xf numFmtId="0" fontId="12" fillId="3" borderId="0" xfId="9" applyFont="1" applyFill="1" applyAlignment="1">
      <alignment vertical="top" wrapText="1"/>
    </xf>
    <xf numFmtId="0" fontId="5" fillId="0" borderId="0" xfId="9" applyFont="1" applyAlignment="1">
      <alignment vertical="center"/>
    </xf>
    <xf numFmtId="0" fontId="7" fillId="0" borderId="0" xfId="9" applyFont="1" applyAlignment="1">
      <alignment vertical="center" wrapText="1"/>
    </xf>
    <xf numFmtId="0" fontId="7" fillId="0" borderId="0" xfId="9" applyFont="1" applyAlignment="1">
      <alignment horizontal="center" vertical="center" wrapText="1"/>
    </xf>
    <xf numFmtId="0" fontId="12" fillId="3" borderId="0" xfId="9" applyFont="1" applyFill="1" applyAlignment="1">
      <alignment horizontal="center" vertical="center"/>
    </xf>
    <xf numFmtId="0" fontId="5" fillId="0" borderId="31" xfId="0" applyFont="1" applyBorder="1">
      <alignment vertical="center"/>
    </xf>
    <xf numFmtId="0" fontId="5" fillId="0" borderId="42" xfId="0" applyFont="1" applyBorder="1" applyAlignment="1">
      <alignment horizontal="center" vertical="center"/>
    </xf>
    <xf numFmtId="0" fontId="8" fillId="0" borderId="49" xfId="0" applyFont="1" applyBorder="1">
      <alignment vertical="center"/>
    </xf>
    <xf numFmtId="0" fontId="5" fillId="0" borderId="36" xfId="0" applyFont="1" applyBorder="1">
      <alignment vertical="center"/>
    </xf>
    <xf numFmtId="0" fontId="5" fillId="0" borderId="40" xfId="0" applyFont="1" applyBorder="1" applyAlignment="1">
      <alignment horizontal="center" vertical="center"/>
    </xf>
    <xf numFmtId="0" fontId="5" fillId="0" borderId="62" xfId="0" applyFont="1" applyBorder="1" applyAlignment="1">
      <alignment horizontal="center" vertical="center"/>
    </xf>
    <xf numFmtId="0" fontId="8" fillId="0" borderId="31" xfId="0" applyFont="1" applyBorder="1">
      <alignment vertical="center"/>
    </xf>
    <xf numFmtId="0" fontId="5" fillId="0" borderId="0" xfId="0" applyFont="1" applyAlignment="1">
      <alignment horizontal="left" vertical="top"/>
    </xf>
    <xf numFmtId="0" fontId="7" fillId="0" borderId="21" xfId="0" applyFont="1" applyBorder="1" applyAlignment="1">
      <alignment horizontal="center" vertical="center"/>
    </xf>
    <xf numFmtId="0" fontId="26" fillId="0" borderId="0" xfId="9" applyFont="1" applyAlignment="1">
      <alignment vertical="top" wrapText="1"/>
    </xf>
    <xf numFmtId="0" fontId="0" fillId="0" borderId="0" xfId="9" applyFont="1" applyAlignment="1">
      <alignment vertical="center"/>
    </xf>
    <xf numFmtId="0" fontId="5" fillId="0" borderId="41" xfId="0" applyFont="1" applyBorder="1" applyAlignment="1">
      <alignment horizontal="center" vertical="center"/>
    </xf>
    <xf numFmtId="0" fontId="5" fillId="0" borderId="21" xfId="0" applyFont="1" applyBorder="1">
      <alignment vertical="center"/>
    </xf>
    <xf numFmtId="0" fontId="5" fillId="0" borderId="6" xfId="0" applyFont="1" applyBorder="1" applyAlignment="1">
      <alignment horizontal="center" vertical="center"/>
    </xf>
    <xf numFmtId="0" fontId="5" fillId="0" borderId="21" xfId="0" applyFont="1" applyBorder="1" applyAlignment="1">
      <alignment horizontal="center" vertical="center"/>
    </xf>
    <xf numFmtId="0" fontId="8" fillId="0" borderId="44" xfId="0" applyFont="1" applyBorder="1">
      <alignment vertical="center"/>
    </xf>
    <xf numFmtId="0" fontId="8" fillId="0" borderId="64" xfId="0" applyFont="1" applyBorder="1">
      <alignment vertical="center"/>
    </xf>
    <xf numFmtId="180" fontId="14" fillId="0" borderId="0" xfId="10" applyNumberFormat="1" applyFont="1" applyAlignment="1">
      <alignment vertical="center" shrinkToFit="1"/>
    </xf>
    <xf numFmtId="0" fontId="8" fillId="0" borderId="0" xfId="12" applyFont="1"/>
    <xf numFmtId="0" fontId="14" fillId="0" borderId="0" xfId="10" applyFont="1" applyAlignment="1">
      <alignment horizontal="left" vertical="top" shrinkToFit="1"/>
    </xf>
    <xf numFmtId="0" fontId="14" fillId="0" borderId="0" xfId="12" applyFont="1"/>
    <xf numFmtId="0" fontId="14" fillId="0" borderId="0" xfId="10" applyFont="1" applyAlignment="1">
      <alignment horizontal="left" vertical="top"/>
    </xf>
    <xf numFmtId="0" fontId="14" fillId="0" borderId="0" xfId="12" applyFont="1" applyAlignment="1">
      <alignment vertical="top"/>
    </xf>
    <xf numFmtId="0" fontId="14" fillId="0" borderId="0" xfId="12" applyFont="1" applyAlignment="1">
      <alignment vertical="top" wrapText="1"/>
    </xf>
    <xf numFmtId="0" fontId="7" fillId="0" borderId="1" xfId="0" applyFont="1" applyBorder="1">
      <alignment vertical="center"/>
    </xf>
    <xf numFmtId="0" fontId="7" fillId="0" borderId="32" xfId="0" applyFont="1" applyBorder="1">
      <alignment vertical="center"/>
    </xf>
    <xf numFmtId="0" fontId="7" fillId="0" borderId="34" xfId="0" applyFont="1" applyBorder="1">
      <alignment vertical="center"/>
    </xf>
    <xf numFmtId="0" fontId="7" fillId="0" borderId="35" xfId="0" applyFont="1" applyBorder="1">
      <alignment vertical="center"/>
    </xf>
    <xf numFmtId="3" fontId="52" fillId="0" borderId="1" xfId="0" applyNumberFormat="1" applyFont="1" applyBorder="1">
      <alignment vertical="center"/>
    </xf>
    <xf numFmtId="0" fontId="5" fillId="0" borderId="8" xfId="9" applyFont="1" applyBorder="1" applyAlignment="1">
      <alignment vertical="center"/>
    </xf>
    <xf numFmtId="0" fontId="5" fillId="0" borderId="14" xfId="0" applyFont="1" applyBorder="1" applyAlignment="1">
      <alignment horizontal="center" vertical="center"/>
    </xf>
    <xf numFmtId="0" fontId="14" fillId="0" borderId="0" xfId="10" applyFont="1" applyAlignment="1">
      <alignment vertical="center" shrinkToFit="1"/>
    </xf>
    <xf numFmtId="0" fontId="14" fillId="0" borderId="23" xfId="10" applyFont="1" applyBorder="1" applyAlignment="1">
      <alignment horizontal="center" vertical="center" shrinkToFit="1"/>
    </xf>
    <xf numFmtId="0" fontId="7" fillId="0" borderId="0" xfId="9" applyFont="1" applyAlignment="1">
      <alignment vertical="center"/>
    </xf>
    <xf numFmtId="180" fontId="5" fillId="3" borderId="5" xfId="13" applyNumberFormat="1" applyFont="1" applyFill="1" applyBorder="1" applyAlignment="1" applyProtection="1">
      <alignment horizontal="right" vertical="center"/>
    </xf>
    <xf numFmtId="180" fontId="5" fillId="3" borderId="27" xfId="13" applyNumberFormat="1" applyFont="1" applyFill="1" applyBorder="1" applyAlignment="1" applyProtection="1">
      <alignment horizontal="right" vertical="center"/>
    </xf>
    <xf numFmtId="0" fontId="7" fillId="0" borderId="39" xfId="0" applyFont="1" applyBorder="1" applyAlignment="1">
      <alignment horizontal="right" vertical="center"/>
    </xf>
    <xf numFmtId="0" fontId="7" fillId="0" borderId="0" xfId="0" applyFont="1" applyAlignment="1">
      <alignment horizontal="center" vertical="center"/>
    </xf>
    <xf numFmtId="0" fontId="7" fillId="0" borderId="31" xfId="0" applyFont="1" applyBorder="1" applyAlignment="1">
      <alignment horizontal="left" vertical="center" wrapText="1"/>
    </xf>
    <xf numFmtId="0" fontId="7" fillId="0" borderId="40" xfId="0" applyFont="1" applyBorder="1" applyAlignment="1">
      <alignment horizontal="center" vertical="top"/>
    </xf>
    <xf numFmtId="0" fontId="7" fillId="0" borderId="41" xfId="0" applyFont="1" applyBorder="1" applyAlignment="1">
      <alignment horizontal="center" vertical="top"/>
    </xf>
    <xf numFmtId="0" fontId="7" fillId="0" borderId="42" xfId="0" applyFont="1" applyBorder="1" applyAlignment="1">
      <alignment horizontal="center" vertical="top"/>
    </xf>
    <xf numFmtId="0" fontId="8" fillId="0" borderId="0" xfId="0" applyFont="1" applyAlignment="1">
      <alignment vertical="top"/>
    </xf>
    <xf numFmtId="0" fontId="8" fillId="0" borderId="0" xfId="0" applyFont="1" applyAlignment="1">
      <alignment horizontal="left" vertical="top" wrapText="1"/>
    </xf>
    <xf numFmtId="0" fontId="26" fillId="0" borderId="0" xfId="9" applyFont="1" applyAlignment="1">
      <alignment horizontal="left" vertical="top"/>
    </xf>
    <xf numFmtId="0" fontId="26" fillId="0" borderId="0" xfId="9" applyFont="1" applyAlignment="1">
      <alignment horizontal="left" vertical="top" wrapText="1"/>
    </xf>
    <xf numFmtId="0" fontId="32" fillId="0" borderId="0" xfId="10" applyFont="1" applyAlignment="1">
      <alignment horizontal="left" vertical="top" wrapText="1" shrinkToFit="1"/>
    </xf>
    <xf numFmtId="0" fontId="32" fillId="0" borderId="0" xfId="10" applyFont="1" applyAlignment="1">
      <alignment horizontal="left" vertical="top" shrinkToFit="1"/>
    </xf>
    <xf numFmtId="0" fontId="32" fillId="0" borderId="23" xfId="10" applyFont="1" applyBorder="1" applyAlignment="1">
      <alignment horizontal="left" vertical="top" shrinkToFit="1"/>
    </xf>
    <xf numFmtId="0" fontId="5" fillId="0" borderId="0" xfId="0" applyFont="1" applyAlignment="1">
      <alignment vertical="top"/>
    </xf>
    <xf numFmtId="0" fontId="7" fillId="0" borderId="61"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7" fillId="0" borderId="62" xfId="0" applyFont="1" applyBorder="1" applyAlignment="1">
      <alignment horizontal="center" vertical="center"/>
    </xf>
    <xf numFmtId="0" fontId="7" fillId="0" borderId="65"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top" wrapText="1"/>
    </xf>
    <xf numFmtId="0" fontId="0" fillId="0" borderId="44" xfId="0" applyFont="1" applyBorder="1">
      <alignment vertical="center"/>
    </xf>
    <xf numFmtId="0" fontId="0" fillId="0" borderId="45" xfId="0" applyFont="1" applyBorder="1">
      <alignment vertical="center"/>
    </xf>
    <xf numFmtId="0" fontId="0" fillId="0" borderId="0" xfId="0" applyFont="1">
      <alignment vertical="center"/>
    </xf>
    <xf numFmtId="0" fontId="26" fillId="0" borderId="0" xfId="12" applyFont="1" applyAlignment="1">
      <alignment vertical="top"/>
    </xf>
    <xf numFmtId="0" fontId="0" fillId="0" borderId="31" xfId="0" applyFont="1" applyBorder="1">
      <alignment vertical="center"/>
    </xf>
    <xf numFmtId="0" fontId="0" fillId="0" borderId="17" xfId="0" applyFont="1" applyBorder="1">
      <alignment vertical="center"/>
    </xf>
    <xf numFmtId="0" fontId="13" fillId="0" borderId="0" xfId="9" applyFont="1" applyAlignment="1">
      <alignment vertical="center"/>
    </xf>
    <xf numFmtId="0" fontId="5" fillId="0" borderId="0" xfId="9" applyFont="1" applyAlignment="1">
      <alignment horizontal="center" vertical="center"/>
    </xf>
    <xf numFmtId="0" fontId="5" fillId="0" borderId="0" xfId="9" applyFont="1" applyAlignment="1">
      <alignment horizontal="right" vertical="center"/>
    </xf>
    <xf numFmtId="0" fontId="7" fillId="0" borderId="0" xfId="9" applyFont="1" applyAlignment="1">
      <alignment horizontal="distributed" vertical="center"/>
    </xf>
    <xf numFmtId="0" fontId="5" fillId="0" borderId="0" xfId="9" applyFont="1" applyAlignment="1">
      <alignment horizontal="distributed" vertical="center"/>
    </xf>
    <xf numFmtId="0" fontId="5" fillId="0" borderId="16" xfId="9" applyFont="1" applyBorder="1" applyAlignment="1">
      <alignment horizontal="center" vertical="center"/>
    </xf>
    <xf numFmtId="0" fontId="7" fillId="0" borderId="7" xfId="0" applyFont="1" applyBorder="1">
      <alignment vertical="center"/>
    </xf>
    <xf numFmtId="180" fontId="0" fillId="0" borderId="1" xfId="9" applyNumberFormat="1" applyFont="1" applyBorder="1" applyAlignment="1">
      <alignment vertical="center"/>
    </xf>
    <xf numFmtId="0" fontId="0" fillId="0" borderId="0" xfId="0" applyAlignment="1">
      <alignment horizontal="left" vertical="top" wrapText="1"/>
    </xf>
    <xf numFmtId="0" fontId="26" fillId="0" borderId="0" xfId="9" applyFont="1" applyAlignment="1">
      <alignment horizontal="left" vertical="top"/>
    </xf>
    <xf numFmtId="0" fontId="26" fillId="0" borderId="0" xfId="9" applyFont="1" applyAlignment="1">
      <alignment horizontal="left" vertical="top" wrapText="1"/>
    </xf>
    <xf numFmtId="0" fontId="32" fillId="0" borderId="0" xfId="10" applyFont="1" applyAlignment="1">
      <alignment horizontal="left" vertical="top" wrapText="1" shrinkToFit="1"/>
    </xf>
    <xf numFmtId="0" fontId="32" fillId="0" borderId="0" xfId="10" applyFont="1" applyAlignment="1">
      <alignment horizontal="left" vertical="top" shrinkToFit="1"/>
    </xf>
    <xf numFmtId="0" fontId="32" fillId="0" borderId="23" xfId="10" applyFont="1" applyBorder="1" applyAlignment="1">
      <alignment horizontal="left" vertical="top" shrinkToFit="1"/>
    </xf>
    <xf numFmtId="0" fontId="0" fillId="0" borderId="1" xfId="0" applyFont="1" applyBorder="1" applyAlignment="1">
      <alignment vertical="center" wrapText="1"/>
    </xf>
    <xf numFmtId="0" fontId="0" fillId="0" borderId="10" xfId="0" applyFont="1" applyBorder="1" applyAlignment="1">
      <alignment vertical="center" wrapText="1"/>
    </xf>
    <xf numFmtId="0" fontId="54" fillId="0" borderId="0" xfId="0" applyFont="1">
      <alignment vertical="center"/>
    </xf>
    <xf numFmtId="0" fontId="55" fillId="0" borderId="0" xfId="0" applyFont="1">
      <alignment vertical="center"/>
    </xf>
    <xf numFmtId="0" fontId="0" fillId="5" borderId="63" xfId="0" applyFill="1" applyBorder="1" applyAlignment="1">
      <alignment horizontal="distributed" vertical="center"/>
    </xf>
    <xf numFmtId="0" fontId="0" fillId="5" borderId="15" xfId="0" applyFill="1" applyBorder="1" applyAlignment="1">
      <alignment horizontal="distributed" vertical="center"/>
    </xf>
    <xf numFmtId="0" fontId="0" fillId="5" borderId="58" xfId="0" applyFill="1" applyBorder="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xf>
    <xf numFmtId="0" fontId="15" fillId="0" borderId="0" xfId="0" applyFont="1">
      <alignment vertical="center"/>
    </xf>
    <xf numFmtId="0" fontId="19" fillId="0" borderId="17"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47" xfId="0" applyBorder="1" applyAlignment="1">
      <alignment horizontal="center" vertical="center" shrinkToFit="1"/>
    </xf>
    <xf numFmtId="0" fontId="0" fillId="0" borderId="22" xfId="0" applyBorder="1" applyAlignment="1">
      <alignment horizontal="center" vertical="center" shrinkToFit="1"/>
    </xf>
    <xf numFmtId="0" fontId="0" fillId="8" borderId="46" xfId="0" applyFill="1" applyBorder="1" applyAlignment="1" applyProtection="1">
      <alignment horizontal="center" vertical="center" wrapText="1" shrinkToFit="1"/>
      <protection locked="0"/>
    </xf>
    <xf numFmtId="0" fontId="0" fillId="6" borderId="0" xfId="0" applyFill="1">
      <alignment vertical="center"/>
    </xf>
    <xf numFmtId="0" fontId="0" fillId="4" borderId="0" xfId="0" applyFill="1">
      <alignment vertical="center"/>
    </xf>
    <xf numFmtId="0" fontId="0" fillId="7" borderId="0" xfId="0" applyFill="1">
      <alignment vertical="center"/>
    </xf>
    <xf numFmtId="0" fontId="32" fillId="0" borderId="23" xfId="10" applyFont="1" applyBorder="1" applyAlignment="1">
      <alignment vertical="top" wrapText="1" shrinkToFit="1"/>
    </xf>
    <xf numFmtId="38" fontId="21" fillId="0" borderId="0" xfId="9" applyNumberFormat="1" applyFont="1"/>
    <xf numFmtId="0" fontId="5" fillId="0" borderId="48" xfId="0" applyFont="1" applyBorder="1" applyAlignment="1">
      <alignment vertical="center" wrapText="1"/>
    </xf>
    <xf numFmtId="0" fontId="39" fillId="0" borderId="7" xfId="0" applyFont="1" applyBorder="1">
      <alignment vertical="center"/>
    </xf>
    <xf numFmtId="0" fontId="5" fillId="0" borderId="10" xfId="0" applyFont="1" applyBorder="1" applyAlignment="1">
      <alignment vertical="center" wrapText="1"/>
    </xf>
    <xf numFmtId="0" fontId="5" fillId="0" borderId="40" xfId="0" applyFont="1" applyBorder="1" applyAlignment="1">
      <alignment horizontal="left" vertical="top" wrapText="1"/>
    </xf>
    <xf numFmtId="0" fontId="0" fillId="0" borderId="0" xfId="10" applyFont="1" applyBorder="1" applyAlignment="1">
      <alignment horizontal="center" vertical="center"/>
    </xf>
    <xf numFmtId="0" fontId="21" fillId="0" borderId="0" xfId="9" applyFont="1" applyBorder="1" applyAlignment="1">
      <alignment horizontal="center"/>
    </xf>
    <xf numFmtId="0" fontId="71" fillId="0" borderId="0" xfId="9" applyFont="1"/>
    <xf numFmtId="0" fontId="7" fillId="0" borderId="0" xfId="8" applyFont="1" applyBorder="1">
      <alignment vertical="center"/>
    </xf>
    <xf numFmtId="0" fontId="7" fillId="9" borderId="65" xfId="8" applyFont="1" applyFill="1" applyBorder="1" applyAlignment="1">
      <alignment vertical="center"/>
    </xf>
    <xf numFmtId="0" fontId="7" fillId="9" borderId="31" xfId="8" applyFont="1" applyFill="1" applyBorder="1" applyAlignment="1">
      <alignment vertical="center"/>
    </xf>
    <xf numFmtId="0" fontId="7" fillId="9" borderId="17" xfId="8" applyFont="1" applyFill="1" applyBorder="1" applyAlignment="1">
      <alignment vertical="center"/>
    </xf>
    <xf numFmtId="0" fontId="7" fillId="9" borderId="15" xfId="8" applyFont="1" applyFill="1" applyBorder="1">
      <alignment vertical="center"/>
    </xf>
    <xf numFmtId="0" fontId="7" fillId="0" borderId="0" xfId="8" applyFont="1" applyFill="1" applyBorder="1" applyAlignment="1">
      <alignment vertical="center"/>
    </xf>
    <xf numFmtId="0" fontId="7" fillId="0" borderId="0" xfId="8" applyFont="1" applyFill="1" applyBorder="1">
      <alignment vertical="center"/>
    </xf>
    <xf numFmtId="0" fontId="7" fillId="0" borderId="0" xfId="8" applyFont="1" applyFill="1" applyBorder="1" applyAlignment="1">
      <alignment vertical="center" wrapText="1"/>
    </xf>
    <xf numFmtId="0" fontId="76" fillId="0" borderId="0" xfId="9" applyFont="1"/>
    <xf numFmtId="38" fontId="32" fillId="0" borderId="23" xfId="10" applyNumberFormat="1" applyFont="1" applyFill="1" applyBorder="1" applyAlignment="1">
      <alignment vertical="top" wrapText="1" shrinkToFit="1"/>
    </xf>
    <xf numFmtId="0" fontId="25" fillId="0" borderId="0" xfId="9" applyFont="1" applyAlignment="1">
      <alignment vertical="center"/>
    </xf>
    <xf numFmtId="3" fontId="25" fillId="0" borderId="0" xfId="9" applyNumberFormat="1" applyFont="1"/>
    <xf numFmtId="0" fontId="25" fillId="0" borderId="0" xfId="9" applyFont="1" applyAlignment="1">
      <alignment horizontal="left" vertical="center"/>
    </xf>
    <xf numFmtId="0" fontId="0" fillId="0" borderId="0" xfId="0" applyAlignment="1">
      <alignment vertical="center" wrapText="1"/>
    </xf>
    <xf numFmtId="0" fontId="7" fillId="0" borderId="39" xfId="0" applyFont="1" applyBorder="1" applyAlignment="1">
      <alignment horizontal="right" vertical="center"/>
    </xf>
    <xf numFmtId="0" fontId="7" fillId="0" borderId="66" xfId="0" applyFont="1" applyBorder="1" applyAlignment="1">
      <alignment vertical="center"/>
    </xf>
    <xf numFmtId="0" fontId="7" fillId="0" borderId="64" xfId="0" applyFont="1" applyBorder="1" applyAlignment="1">
      <alignment vertical="center"/>
    </xf>
    <xf numFmtId="0" fontId="5" fillId="0" borderId="0" xfId="0" applyFont="1" applyAlignment="1">
      <alignment vertical="center"/>
    </xf>
    <xf numFmtId="38" fontId="68" fillId="0" borderId="54" xfId="10" applyNumberFormat="1" applyFont="1" applyFill="1" applyBorder="1" applyAlignment="1" applyProtection="1">
      <alignment vertical="center" shrinkToFit="1"/>
      <protection locked="0"/>
    </xf>
    <xf numFmtId="38" fontId="23" fillId="0" borderId="54" xfId="10" applyNumberFormat="1" applyFont="1" applyFill="1" applyBorder="1" applyAlignment="1" applyProtection="1">
      <alignment vertical="center" shrinkToFit="1"/>
      <protection locked="0"/>
    </xf>
    <xf numFmtId="38" fontId="35" fillId="0" borderId="15" xfId="10" applyNumberFormat="1" applyFont="1" applyFill="1" applyBorder="1" applyAlignment="1">
      <alignment vertical="center" shrinkToFit="1"/>
    </xf>
    <xf numFmtId="0" fontId="0" fillId="0" borderId="16" xfId="10" applyFont="1" applyBorder="1">
      <alignment vertical="center"/>
    </xf>
    <xf numFmtId="0" fontId="77" fillId="0" borderId="0" xfId="9" applyFont="1" applyFill="1" applyBorder="1" applyAlignment="1">
      <alignment horizontal="center" vertical="center"/>
    </xf>
    <xf numFmtId="55" fontId="77" fillId="0" borderId="0" xfId="10" applyNumberFormat="1" applyFont="1" applyFill="1" applyBorder="1" applyAlignment="1">
      <alignment horizontal="center" vertical="center"/>
    </xf>
    <xf numFmtId="0" fontId="32" fillId="0" borderId="0" xfId="9" applyFont="1" applyFill="1" applyBorder="1" applyAlignment="1" applyProtection="1">
      <alignment horizontal="center" vertical="center"/>
      <protection locked="0"/>
    </xf>
    <xf numFmtId="55" fontId="32" fillId="0" borderId="0" xfId="10" applyNumberFormat="1" applyFont="1" applyFill="1" applyBorder="1" applyAlignment="1" applyProtection="1">
      <alignment horizontal="center" vertical="center"/>
      <protection locked="0"/>
    </xf>
    <xf numFmtId="0" fontId="32" fillId="0" borderId="0" xfId="9" applyFont="1" applyFill="1" applyBorder="1" applyAlignment="1">
      <alignment vertical="center" wrapText="1"/>
    </xf>
    <xf numFmtId="0" fontId="66" fillId="0" borderId="0" xfId="9" applyFont="1" applyFill="1" applyBorder="1" applyAlignment="1">
      <alignment vertical="center" wrapText="1"/>
    </xf>
    <xf numFmtId="0" fontId="23" fillId="0" borderId="29" xfId="11" applyFont="1" applyFill="1" applyBorder="1" applyAlignment="1">
      <alignment horizontal="center" vertical="center" wrapText="1" shrinkToFit="1"/>
    </xf>
    <xf numFmtId="38" fontId="68" fillId="0" borderId="51" xfId="10" applyNumberFormat="1" applyFont="1" applyFill="1" applyBorder="1" applyAlignment="1">
      <alignment vertical="center" shrinkToFit="1"/>
    </xf>
    <xf numFmtId="38" fontId="23" fillId="0" borderId="5" xfId="10" applyNumberFormat="1" applyFont="1" applyFill="1" applyBorder="1" applyAlignment="1">
      <alignment vertical="center" shrinkToFit="1"/>
    </xf>
    <xf numFmtId="38" fontId="23" fillId="0" borderId="15" xfId="10" applyNumberFormat="1" applyFont="1" applyFill="1" applyBorder="1" applyAlignment="1">
      <alignment vertical="center" shrinkToFit="1"/>
    </xf>
    <xf numFmtId="38" fontId="23" fillId="0" borderId="53" xfId="10" applyNumberFormat="1" applyFont="1" applyFill="1" applyBorder="1" applyAlignment="1">
      <alignment vertical="center" shrinkToFit="1"/>
    </xf>
    <xf numFmtId="38" fontId="68" fillId="0" borderId="26" xfId="10" applyNumberFormat="1" applyFont="1" applyFill="1" applyBorder="1" applyAlignment="1" applyProtection="1">
      <alignment vertical="center" shrinkToFit="1"/>
      <protection locked="0"/>
    </xf>
    <xf numFmtId="38" fontId="69" fillId="0" borderId="52" xfId="10" applyNumberFormat="1" applyFont="1" applyFill="1" applyBorder="1" applyAlignment="1">
      <alignment vertical="center" shrinkToFit="1"/>
    </xf>
    <xf numFmtId="38" fontId="35" fillId="0" borderId="7" xfId="10" applyNumberFormat="1" applyFont="1" applyFill="1" applyBorder="1" applyAlignment="1">
      <alignment vertical="center" shrinkToFit="1"/>
    </xf>
    <xf numFmtId="38" fontId="35" fillId="0" borderId="22" xfId="10" applyNumberFormat="1" applyFont="1" applyFill="1" applyBorder="1" applyAlignment="1">
      <alignment vertical="center" shrinkToFit="1"/>
    </xf>
    <xf numFmtId="38" fontId="35" fillId="0" borderId="78" xfId="10" applyNumberFormat="1" applyFont="1" applyFill="1" applyBorder="1" applyAlignment="1">
      <alignment vertical="center" shrinkToFit="1"/>
    </xf>
    <xf numFmtId="38" fontId="35" fillId="0" borderId="30" xfId="10" applyNumberFormat="1" applyFont="1" applyFill="1" applyBorder="1" applyAlignment="1">
      <alignment vertical="center" shrinkToFit="1"/>
    </xf>
    <xf numFmtId="38" fontId="69" fillId="0" borderId="37" xfId="10" applyNumberFormat="1" applyFont="1" applyFill="1" applyBorder="1" applyAlignment="1">
      <alignment vertical="center" shrinkToFit="1"/>
    </xf>
    <xf numFmtId="38" fontId="35" fillId="0" borderId="70" xfId="10" applyNumberFormat="1" applyFont="1" applyFill="1" applyBorder="1" applyAlignment="1">
      <alignment horizontal="right" vertical="center" shrinkToFit="1"/>
    </xf>
    <xf numFmtId="38" fontId="69" fillId="0" borderId="40" xfId="10" applyNumberFormat="1" applyFont="1" applyFill="1" applyBorder="1" applyAlignment="1">
      <alignment vertical="center" shrinkToFit="1"/>
    </xf>
    <xf numFmtId="38" fontId="35" fillId="0" borderId="13" xfId="10" applyNumberFormat="1" applyFont="1" applyFill="1" applyBorder="1" applyAlignment="1">
      <alignment vertical="center" shrinkToFit="1"/>
    </xf>
    <xf numFmtId="38" fontId="35" fillId="0" borderId="14" xfId="10" applyNumberFormat="1" applyFont="1" applyFill="1" applyBorder="1" applyAlignment="1">
      <alignment vertical="center" shrinkToFit="1"/>
    </xf>
    <xf numFmtId="38" fontId="35" fillId="0" borderId="81" xfId="10" applyNumberFormat="1" applyFont="1" applyFill="1" applyBorder="1" applyAlignment="1">
      <alignment horizontal="right" vertical="center" shrinkToFit="1"/>
    </xf>
    <xf numFmtId="38" fontId="23" fillId="0" borderId="75" xfId="10" applyNumberFormat="1" applyFont="1" applyFill="1" applyBorder="1" applyAlignment="1">
      <alignment horizontal="right" vertical="center" shrinkToFit="1"/>
    </xf>
    <xf numFmtId="38" fontId="35" fillId="0" borderId="71" xfId="10" applyNumberFormat="1" applyFont="1" applyFill="1" applyBorder="1" applyAlignment="1">
      <alignment horizontal="right" vertical="center" shrinkToFit="1"/>
    </xf>
    <xf numFmtId="0" fontId="7" fillId="2" borderId="15" xfId="0" applyFont="1" applyFill="1" applyBorder="1" applyProtection="1">
      <alignment vertical="center"/>
      <protection locked="0"/>
    </xf>
    <xf numFmtId="0" fontId="0" fillId="0" borderId="0" xfId="10" applyFont="1" applyFill="1" applyAlignment="1">
      <alignment horizontal="left" vertical="center"/>
    </xf>
    <xf numFmtId="0" fontId="0" fillId="0" borderId="0" xfId="10" applyFont="1" applyFill="1" applyAlignment="1">
      <alignment horizontal="center" vertical="center"/>
    </xf>
    <xf numFmtId="177" fontId="23" fillId="0" borderId="28" xfId="10" applyNumberFormat="1" applyFont="1" applyFill="1" applyBorder="1" applyAlignment="1">
      <alignment horizontal="center" vertical="center" wrapText="1" shrinkToFit="1"/>
    </xf>
    <xf numFmtId="177" fontId="23" fillId="0" borderId="29" xfId="10" applyNumberFormat="1" applyFont="1" applyFill="1" applyBorder="1" applyAlignment="1">
      <alignment horizontal="center" vertical="center" wrapText="1" shrinkToFit="1"/>
    </xf>
    <xf numFmtId="177" fontId="24" fillId="0" borderId="29" xfId="10" applyNumberFormat="1" applyFont="1" applyFill="1" applyBorder="1" applyAlignment="1">
      <alignment horizontal="center" vertical="center" wrapText="1" shrinkToFit="1"/>
    </xf>
    <xf numFmtId="177" fontId="23" fillId="0" borderId="43" xfId="10" applyNumberFormat="1" applyFont="1" applyFill="1" applyBorder="1" applyAlignment="1">
      <alignment horizontal="center" vertical="center" wrapText="1" shrinkToFit="1"/>
    </xf>
    <xf numFmtId="0" fontId="0" fillId="0" borderId="0" xfId="11" applyFont="1" applyFill="1" applyAlignment="1">
      <alignment horizontal="center" vertical="center" wrapText="1" shrinkToFit="1"/>
    </xf>
    <xf numFmtId="0" fontId="68" fillId="0" borderId="25" xfId="10" applyFont="1" applyFill="1" applyBorder="1" applyAlignment="1">
      <alignment horizontal="right" vertical="center" shrinkToFit="1"/>
    </xf>
    <xf numFmtId="0" fontId="68" fillId="0" borderId="26" xfId="10" applyFont="1" applyFill="1" applyBorder="1" applyAlignment="1" applyProtection="1">
      <alignment horizontal="center" vertical="center" shrinkToFit="1"/>
      <protection locked="0"/>
    </xf>
    <xf numFmtId="178" fontId="68" fillId="0" borderId="51" xfId="10" applyNumberFormat="1" applyFont="1" applyFill="1" applyBorder="1" applyAlignment="1" applyProtection="1">
      <alignment horizontal="center" vertical="center" shrinkToFit="1"/>
      <protection locked="0"/>
    </xf>
    <xf numFmtId="38" fontId="68" fillId="0" borderId="47" xfId="10" applyNumberFormat="1" applyFont="1" applyFill="1" applyBorder="1" applyAlignment="1" applyProtection="1">
      <alignment vertical="center" shrinkToFit="1"/>
      <protection locked="0"/>
    </xf>
    <xf numFmtId="38" fontId="68" fillId="0" borderId="15" xfId="10" applyNumberFormat="1" applyFont="1" applyFill="1" applyBorder="1" applyAlignment="1" applyProtection="1">
      <alignment vertical="center" shrinkToFit="1"/>
      <protection locked="0"/>
    </xf>
    <xf numFmtId="38" fontId="68" fillId="0" borderId="37" xfId="10" applyNumberFormat="1" applyFont="1" applyFill="1" applyBorder="1" applyAlignment="1" applyProtection="1">
      <alignment vertical="center" shrinkToFit="1"/>
      <protection locked="0"/>
    </xf>
    <xf numFmtId="38" fontId="68" fillId="0" borderId="27" xfId="10" applyNumberFormat="1" applyFont="1" applyFill="1" applyBorder="1" applyAlignment="1" applyProtection="1">
      <alignment vertical="center" shrinkToFit="1"/>
      <protection locked="0"/>
    </xf>
    <xf numFmtId="179" fontId="70" fillId="0" borderId="0" xfId="10" applyNumberFormat="1" applyFont="1" applyFill="1" applyAlignment="1">
      <alignment vertical="center" shrinkToFit="1"/>
    </xf>
    <xf numFmtId="0" fontId="23" fillId="0" borderId="74" xfId="10" applyFont="1" applyFill="1" applyBorder="1" applyAlignment="1">
      <alignment vertical="center" shrinkToFit="1"/>
    </xf>
    <xf numFmtId="0" fontId="23" fillId="0" borderId="54" xfId="10" applyFont="1" applyFill="1" applyBorder="1" applyAlignment="1" applyProtection="1">
      <alignment horizontal="center" vertical="center" shrinkToFit="1"/>
      <protection locked="0"/>
    </xf>
    <xf numFmtId="0" fontId="23" fillId="0" borderId="15" xfId="10" applyFont="1" applyFill="1" applyBorder="1" applyAlignment="1" applyProtection="1">
      <alignment horizontal="center" vertical="center" shrinkToFit="1"/>
      <protection locked="0"/>
    </xf>
    <xf numFmtId="0" fontId="23" fillId="0" borderId="10" xfId="10" applyFont="1" applyFill="1" applyBorder="1" applyAlignment="1" applyProtection="1">
      <alignment horizontal="center" vertical="center" shrinkToFit="1"/>
      <protection locked="0"/>
    </xf>
    <xf numFmtId="178" fontId="23" fillId="0" borderId="15" xfId="10" applyNumberFormat="1" applyFont="1" applyFill="1" applyBorder="1" applyAlignment="1" applyProtection="1">
      <alignment horizontal="center" vertical="center" shrinkToFit="1"/>
      <protection locked="0"/>
    </xf>
    <xf numFmtId="38" fontId="23" fillId="0" borderId="47" xfId="10" applyNumberFormat="1" applyFont="1" applyFill="1" applyBorder="1" applyAlignment="1" applyProtection="1">
      <alignment vertical="center" shrinkToFit="1"/>
      <protection locked="0"/>
    </xf>
    <xf numFmtId="38" fontId="23" fillId="0" borderId="15" xfId="10" applyNumberFormat="1" applyFont="1" applyFill="1" applyBorder="1" applyAlignment="1" applyProtection="1">
      <alignment vertical="center" shrinkToFit="1"/>
      <protection locked="0"/>
    </xf>
    <xf numFmtId="38" fontId="23" fillId="0" borderId="53" xfId="10" applyNumberFormat="1" applyFont="1" applyFill="1" applyBorder="1" applyAlignment="1" applyProtection="1">
      <alignment vertical="center" wrapText="1" shrinkToFit="1"/>
      <protection locked="0"/>
    </xf>
    <xf numFmtId="179" fontId="27" fillId="0" borderId="0" xfId="10" applyNumberFormat="1" applyFont="1" applyFill="1" applyAlignment="1">
      <alignment vertical="center" shrinkToFit="1"/>
    </xf>
    <xf numFmtId="0" fontId="23" fillId="0" borderId="47" xfId="10" applyFont="1" applyFill="1" applyBorder="1" applyAlignment="1">
      <alignment vertical="center" shrinkToFit="1"/>
    </xf>
    <xf numFmtId="178" fontId="23" fillId="0" borderId="65" xfId="10" applyNumberFormat="1" applyFont="1" applyFill="1" applyBorder="1" applyAlignment="1" applyProtection="1">
      <alignment horizontal="center" vertical="center" shrinkToFit="1"/>
      <protection locked="0"/>
    </xf>
    <xf numFmtId="178" fontId="23" fillId="0" borderId="5" xfId="10" applyNumberFormat="1" applyFont="1" applyFill="1" applyBorder="1" applyAlignment="1" applyProtection="1">
      <alignment horizontal="center" vertical="center" shrinkToFit="1"/>
      <protection locked="0"/>
    </xf>
    <xf numFmtId="0" fontId="23" fillId="0" borderId="15" xfId="10" applyFont="1" applyFill="1" applyBorder="1" applyAlignment="1" applyProtection="1">
      <alignment vertical="center" shrinkToFit="1"/>
      <protection locked="0"/>
    </xf>
    <xf numFmtId="0" fontId="23" fillId="0" borderId="28" xfId="10" applyFont="1" applyFill="1" applyBorder="1" applyAlignment="1">
      <alignment vertical="center" shrinkToFit="1"/>
    </xf>
    <xf numFmtId="0" fontId="23" fillId="0" borderId="83" xfId="10" applyFont="1" applyFill="1" applyBorder="1" applyAlignment="1">
      <alignment vertical="center" shrinkToFit="1"/>
    </xf>
    <xf numFmtId="38" fontId="23" fillId="0" borderId="76" xfId="10" applyNumberFormat="1" applyFont="1" applyFill="1" applyBorder="1" applyAlignment="1">
      <alignment horizontal="right" vertical="center" shrinkToFit="1"/>
    </xf>
    <xf numFmtId="38" fontId="23" fillId="0" borderId="84" xfId="10" applyNumberFormat="1" applyFont="1" applyFill="1" applyBorder="1" applyAlignment="1">
      <alignment horizontal="right" vertical="center" shrinkToFit="1"/>
    </xf>
    <xf numFmtId="0" fontId="5" fillId="0" borderId="47"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38" fontId="5" fillId="0" borderId="15" xfId="6" applyFont="1" applyFill="1" applyBorder="1" applyAlignment="1" applyProtection="1">
      <alignment vertical="center" shrinkToFit="1"/>
      <protection locked="0"/>
    </xf>
    <xf numFmtId="38" fontId="5" fillId="0" borderId="17" xfId="6" applyFont="1" applyFill="1" applyBorder="1" applyAlignment="1" applyProtection="1">
      <alignment vertical="center" shrinkToFit="1"/>
      <protection locked="0"/>
    </xf>
    <xf numFmtId="38" fontId="5" fillId="0" borderId="56" xfId="6" applyFont="1" applyFill="1" applyBorder="1" applyAlignment="1" applyProtection="1">
      <alignment vertical="center"/>
      <protection locked="0"/>
    </xf>
    <xf numFmtId="38" fontId="5" fillId="0" borderId="22" xfId="6" applyFont="1" applyFill="1" applyBorder="1" applyAlignment="1" applyProtection="1">
      <alignment vertical="center" shrinkToFit="1"/>
      <protection locked="0"/>
    </xf>
    <xf numFmtId="0" fontId="5" fillId="0" borderId="60" xfId="0" applyFont="1" applyFill="1" applyBorder="1" applyAlignment="1" applyProtection="1">
      <alignment horizontal="center" vertical="center" shrinkToFit="1"/>
      <protection locked="0"/>
    </xf>
    <xf numFmtId="0" fontId="5" fillId="0" borderId="53" xfId="0" applyFont="1" applyFill="1" applyBorder="1" applyAlignment="1" applyProtection="1">
      <alignment horizontal="center" vertical="center" shrinkToFit="1"/>
      <protection locked="0"/>
    </xf>
    <xf numFmtId="38" fontId="5" fillId="0" borderId="53" xfId="6" applyFont="1" applyFill="1" applyBorder="1" applyAlignment="1" applyProtection="1">
      <alignment vertical="center" shrinkToFit="1"/>
      <protection locked="0"/>
    </xf>
    <xf numFmtId="38" fontId="5" fillId="0" borderId="3" xfId="6" applyFont="1" applyFill="1" applyBorder="1" applyAlignment="1" applyProtection="1">
      <alignment vertical="center" shrinkToFit="1"/>
      <protection locked="0"/>
    </xf>
    <xf numFmtId="38" fontId="5" fillId="0" borderId="55" xfId="6" applyFont="1" applyFill="1" applyBorder="1" applyAlignment="1" applyProtection="1">
      <alignment vertical="center" shrinkToFit="1"/>
      <protection locked="0"/>
    </xf>
    <xf numFmtId="0" fontId="7" fillId="0" borderId="49" xfId="0" applyFont="1" applyFill="1" applyBorder="1" applyProtection="1">
      <alignment vertical="center"/>
      <protection locked="0"/>
    </xf>
    <xf numFmtId="0" fontId="7" fillId="0" borderId="47" xfId="0" applyFont="1" applyFill="1" applyBorder="1" applyAlignment="1">
      <alignment horizontal="center" vertical="center" shrinkToFit="1"/>
    </xf>
    <xf numFmtId="176" fontId="7" fillId="0" borderId="31" xfId="0" applyNumberFormat="1" applyFont="1" applyFill="1" applyBorder="1" applyAlignment="1">
      <alignment horizontal="center" vertical="center"/>
    </xf>
    <xf numFmtId="176" fontId="7" fillId="0" borderId="31" xfId="0" applyNumberFormat="1" applyFont="1" applyFill="1" applyBorder="1" applyProtection="1">
      <alignment vertical="center"/>
      <protection locked="0"/>
    </xf>
    <xf numFmtId="176" fontId="7" fillId="0" borderId="31" xfId="0" applyNumberFormat="1" applyFont="1" applyFill="1" applyBorder="1" applyAlignment="1">
      <alignment horizontal="right" vertical="center"/>
    </xf>
    <xf numFmtId="176" fontId="7" fillId="0" borderId="66" xfId="0" applyNumberFormat="1" applyFont="1" applyFill="1" applyBorder="1" applyAlignment="1">
      <alignment horizontal="right" vertical="center"/>
    </xf>
    <xf numFmtId="0" fontId="7" fillId="0" borderId="60" xfId="0" applyFont="1" applyFill="1" applyBorder="1" applyAlignment="1">
      <alignment horizontal="center" vertical="center" shrinkToFit="1"/>
    </xf>
    <xf numFmtId="0" fontId="7" fillId="0" borderId="24" xfId="0" applyFont="1" applyFill="1" applyBorder="1" applyAlignment="1">
      <alignment vertical="center" shrinkToFit="1"/>
    </xf>
    <xf numFmtId="0" fontId="7" fillId="0" borderId="10" xfId="0" applyFont="1" applyFill="1" applyBorder="1" applyAlignment="1">
      <alignment vertical="center" shrinkToFit="1"/>
    </xf>
    <xf numFmtId="0" fontId="7" fillId="0" borderId="7" xfId="0" applyFont="1" applyFill="1" applyBorder="1" applyAlignment="1">
      <alignment vertical="center" shrinkToFit="1"/>
    </xf>
    <xf numFmtId="0" fontId="7" fillId="0" borderId="36" xfId="0" applyFont="1" applyFill="1" applyBorder="1" applyAlignment="1">
      <alignment vertical="center" shrinkToFit="1"/>
    </xf>
    <xf numFmtId="0" fontId="7" fillId="0" borderId="19" xfId="0" applyFont="1" applyFill="1" applyBorder="1" applyAlignment="1">
      <alignment vertical="center" shrinkToFit="1"/>
    </xf>
    <xf numFmtId="0" fontId="5" fillId="0" borderId="0" xfId="0" applyFont="1" applyFill="1">
      <alignment vertical="center"/>
    </xf>
    <xf numFmtId="0" fontId="7" fillId="0" borderId="0" xfId="8" applyFont="1" applyFill="1">
      <alignment vertical="center"/>
    </xf>
    <xf numFmtId="0" fontId="8" fillId="0" borderId="38" xfId="0" applyFont="1" applyFill="1" applyBorder="1" applyAlignment="1">
      <alignment horizontal="center" vertical="center"/>
    </xf>
    <xf numFmtId="0" fontId="8" fillId="0" borderId="16" xfId="0" applyFont="1" applyFill="1" applyBorder="1" applyAlignment="1">
      <alignment horizontal="center" vertical="center"/>
    </xf>
    <xf numFmtId="0" fontId="7" fillId="0" borderId="16" xfId="0" applyFont="1" applyFill="1" applyBorder="1" applyAlignment="1">
      <alignment horizontal="center" vertical="center"/>
    </xf>
    <xf numFmtId="0" fontId="80" fillId="0" borderId="74" xfId="0" applyFont="1" applyBorder="1" applyAlignment="1">
      <alignment horizontal="center" vertical="center" shrinkToFit="1"/>
    </xf>
    <xf numFmtId="176" fontId="80" fillId="0" borderId="1" xfId="0" applyNumberFormat="1" applyFont="1" applyBorder="1" applyAlignment="1">
      <alignment horizontal="center" vertical="center"/>
    </xf>
    <xf numFmtId="176" fontId="80" fillId="0" borderId="1" xfId="0" applyNumberFormat="1" applyFont="1" applyBorder="1">
      <alignment vertical="center"/>
    </xf>
    <xf numFmtId="176" fontId="80" fillId="0" borderId="1" xfId="0" applyNumberFormat="1" applyFont="1" applyBorder="1" applyAlignment="1">
      <alignment horizontal="right" vertical="center"/>
    </xf>
    <xf numFmtId="176" fontId="80" fillId="0" borderId="8" xfId="0" applyNumberFormat="1" applyFont="1" applyBorder="1" applyAlignment="1">
      <alignment horizontal="right" vertical="center"/>
    </xf>
    <xf numFmtId="0" fontId="80" fillId="0" borderId="47" xfId="0" applyFont="1" applyBorder="1" applyAlignment="1">
      <alignment horizontal="center" vertical="center" shrinkToFit="1"/>
    </xf>
    <xf numFmtId="176" fontId="80" fillId="0" borderId="31" xfId="0" applyNumberFormat="1" applyFont="1" applyBorder="1" applyAlignment="1">
      <alignment horizontal="center" vertical="center"/>
    </xf>
    <xf numFmtId="176" fontId="80" fillId="0" borderId="31" xfId="0" applyNumberFormat="1" applyFont="1" applyBorder="1">
      <alignment vertical="center"/>
    </xf>
    <xf numFmtId="176" fontId="80" fillId="0" borderId="31" xfId="0" applyNumberFormat="1" applyFont="1" applyBorder="1" applyAlignment="1">
      <alignment horizontal="right" vertical="center"/>
    </xf>
    <xf numFmtId="176" fontId="80" fillId="0" borderId="66" xfId="0" applyNumberFormat="1" applyFont="1" applyBorder="1" applyAlignment="1">
      <alignment horizontal="right" vertical="center"/>
    </xf>
    <xf numFmtId="0" fontId="80" fillId="0" borderId="74" xfId="0" applyFont="1" applyFill="1" applyBorder="1" applyAlignment="1">
      <alignment horizontal="center" vertical="center" shrinkToFit="1"/>
    </xf>
    <xf numFmtId="176" fontId="81" fillId="0" borderId="1" xfId="0" applyNumberFormat="1" applyFont="1" applyFill="1" applyBorder="1" applyAlignment="1">
      <alignment horizontal="center" vertical="center"/>
    </xf>
    <xf numFmtId="176" fontId="80" fillId="0" borderId="1" xfId="0" applyNumberFormat="1" applyFont="1" applyFill="1" applyBorder="1" applyAlignment="1">
      <alignment horizontal="center" vertical="center"/>
    </xf>
    <xf numFmtId="176" fontId="80" fillId="0" borderId="1" xfId="0" applyNumberFormat="1" applyFont="1" applyFill="1" applyBorder="1">
      <alignment vertical="center"/>
    </xf>
    <xf numFmtId="176" fontId="80" fillId="0" borderId="1" xfId="0" applyNumberFormat="1" applyFont="1" applyFill="1" applyBorder="1" applyAlignment="1">
      <alignment horizontal="right" vertical="center"/>
    </xf>
    <xf numFmtId="176" fontId="80" fillId="0" borderId="49" xfId="0" applyNumberFormat="1" applyFont="1" applyFill="1" applyBorder="1" applyAlignment="1">
      <alignment horizontal="center" vertical="center"/>
    </xf>
    <xf numFmtId="176" fontId="80" fillId="0" borderId="49" xfId="0" applyNumberFormat="1" applyFont="1" applyFill="1" applyBorder="1">
      <alignment vertical="center"/>
    </xf>
    <xf numFmtId="176" fontId="80" fillId="0" borderId="8" xfId="0" applyNumberFormat="1" applyFont="1" applyFill="1" applyBorder="1" applyAlignment="1">
      <alignment horizontal="right" vertical="center"/>
    </xf>
    <xf numFmtId="0" fontId="80" fillId="0" borderId="47" xfId="0" applyFont="1" applyFill="1" applyBorder="1" applyAlignment="1">
      <alignment horizontal="center" vertical="center" shrinkToFit="1"/>
    </xf>
    <xf numFmtId="176" fontId="81" fillId="0" borderId="31" xfId="0" applyNumberFormat="1" applyFont="1" applyFill="1" applyBorder="1" applyAlignment="1">
      <alignment horizontal="center" vertical="center"/>
    </xf>
    <xf numFmtId="176" fontId="80" fillId="0" borderId="31" xfId="0" applyNumberFormat="1" applyFont="1" applyFill="1" applyBorder="1" applyAlignment="1">
      <alignment horizontal="center" vertical="center"/>
    </xf>
    <xf numFmtId="176" fontId="80" fillId="0" borderId="31" xfId="0" applyNumberFormat="1" applyFont="1" applyFill="1" applyBorder="1">
      <alignment vertical="center"/>
    </xf>
    <xf numFmtId="176" fontId="80" fillId="0" borderId="31" xfId="0" applyNumberFormat="1" applyFont="1" applyFill="1" applyBorder="1" applyAlignment="1">
      <alignment horizontal="right" vertical="center"/>
    </xf>
    <xf numFmtId="176" fontId="80" fillId="0" borderId="66" xfId="0" applyNumberFormat="1" applyFont="1" applyFill="1" applyBorder="1" applyAlignment="1">
      <alignment horizontal="right" vertical="center"/>
    </xf>
    <xf numFmtId="38" fontId="7" fillId="0" borderId="65" xfId="0" applyNumberFormat="1" applyFont="1" applyFill="1" applyBorder="1" applyAlignment="1">
      <alignment horizontal="center" vertical="center"/>
    </xf>
    <xf numFmtId="38" fontId="7" fillId="0" borderId="31" xfId="0" applyNumberFormat="1" applyFont="1" applyFill="1" applyBorder="1" applyAlignment="1">
      <alignment horizontal="center" vertical="center"/>
    </xf>
    <xf numFmtId="0" fontId="7" fillId="0" borderId="71" xfId="0" applyFont="1" applyFill="1" applyBorder="1" applyAlignment="1"/>
    <xf numFmtId="0" fontId="7" fillId="11" borderId="0" xfId="0" applyFont="1" applyFill="1" applyAlignment="1" applyProtection="1">
      <alignment horizontal="left" vertical="center"/>
      <protection locked="0"/>
    </xf>
    <xf numFmtId="0" fontId="7" fillId="11" borderId="4" xfId="0" applyFont="1" applyFill="1" applyBorder="1" applyAlignment="1" applyProtection="1">
      <alignment horizontal="left" vertical="center"/>
      <protection locked="0"/>
    </xf>
    <xf numFmtId="0" fontId="5" fillId="11" borderId="0" xfId="9" applyFont="1" applyFill="1" applyAlignment="1">
      <alignment vertical="center"/>
    </xf>
    <xf numFmtId="0" fontId="7" fillId="11" borderId="11" xfId="0" applyFont="1" applyFill="1" applyBorder="1" applyAlignment="1" applyProtection="1">
      <alignment horizontal="left" vertical="center"/>
      <protection locked="0"/>
    </xf>
    <xf numFmtId="0" fontId="7" fillId="11" borderId="0" xfId="0" applyFont="1" applyFill="1" applyAlignment="1" applyProtection="1">
      <alignment horizontal="left" vertical="center" shrinkToFit="1"/>
      <protection locked="0"/>
    </xf>
    <xf numFmtId="0" fontId="7" fillId="11" borderId="7" xfId="0" applyFont="1" applyFill="1" applyBorder="1" applyAlignment="1" applyProtection="1">
      <alignment horizontal="left" vertical="center" shrinkToFit="1"/>
      <protection locked="0"/>
    </xf>
    <xf numFmtId="0" fontId="7" fillId="11" borderId="7" xfId="0" applyFont="1" applyFill="1" applyBorder="1" applyAlignment="1" applyProtection="1">
      <alignment horizontal="left" vertical="center"/>
      <protection locked="0"/>
    </xf>
    <xf numFmtId="0" fontId="7" fillId="11" borderId="1" xfId="0" applyFont="1" applyFill="1" applyBorder="1" applyAlignment="1" applyProtection="1">
      <alignment horizontal="left" vertical="center"/>
      <protection locked="0"/>
    </xf>
    <xf numFmtId="0" fontId="7" fillId="11" borderId="1" xfId="0" applyFont="1" applyFill="1" applyBorder="1" applyAlignment="1" applyProtection="1">
      <alignment horizontal="left" vertical="center" shrinkToFit="1"/>
      <protection locked="0"/>
    </xf>
    <xf numFmtId="0" fontId="5" fillId="11" borderId="1" xfId="9" applyFont="1" applyFill="1" applyBorder="1" applyAlignment="1">
      <alignment vertical="center"/>
    </xf>
    <xf numFmtId="0" fontId="7" fillId="11" borderId="8" xfId="0" applyFont="1" applyFill="1" applyBorder="1" applyAlignment="1" applyProtection="1">
      <alignment horizontal="left" vertical="center" shrinkToFit="1"/>
      <protection locked="0"/>
    </xf>
    <xf numFmtId="0" fontId="7" fillId="11" borderId="35" xfId="0" applyFont="1" applyFill="1" applyBorder="1" applyAlignment="1" applyProtection="1">
      <alignment horizontal="left" vertical="center"/>
      <protection locked="0"/>
    </xf>
    <xf numFmtId="0" fontId="7" fillId="11" borderId="16" xfId="0" applyFont="1" applyFill="1" applyBorder="1" applyAlignment="1" applyProtection="1">
      <alignment horizontal="left" vertical="center"/>
      <protection locked="0"/>
    </xf>
    <xf numFmtId="3" fontId="52" fillId="11" borderId="16" xfId="0" applyNumberFormat="1" applyFont="1" applyFill="1" applyBorder="1">
      <alignment vertical="center"/>
    </xf>
    <xf numFmtId="180" fontId="0" fillId="11" borderId="19" xfId="9" applyNumberFormat="1" applyFont="1" applyFill="1" applyBorder="1" applyAlignment="1">
      <alignment vertical="center"/>
    </xf>
    <xf numFmtId="0" fontId="7" fillId="2" borderId="47" xfId="0" applyFont="1" applyFill="1" applyBorder="1" applyProtection="1">
      <alignment vertical="center"/>
      <protection locked="0"/>
    </xf>
    <xf numFmtId="0" fontId="5" fillId="0" borderId="0" xfId="9" applyFont="1" applyFill="1" applyAlignment="1">
      <alignment vertical="center"/>
    </xf>
    <xf numFmtId="0" fontId="7" fillId="11" borderId="38" xfId="0" applyFont="1" applyFill="1" applyBorder="1" applyAlignment="1" applyProtection="1">
      <alignment horizontal="left" vertical="center"/>
      <protection locked="0"/>
    </xf>
    <xf numFmtId="0" fontId="7" fillId="11" borderId="19" xfId="0" applyFont="1" applyFill="1" applyBorder="1" applyAlignment="1" applyProtection="1">
      <alignment horizontal="left" vertical="center"/>
      <protection locked="0"/>
    </xf>
    <xf numFmtId="180" fontId="14" fillId="0" borderId="75" xfId="10" applyNumberFormat="1" applyFont="1" applyFill="1" applyBorder="1" applyAlignment="1">
      <alignment vertical="center" shrinkToFit="1"/>
    </xf>
    <xf numFmtId="182" fontId="14" fillId="0" borderId="84" xfId="10" applyNumberFormat="1" applyFont="1" applyFill="1" applyBorder="1" applyAlignment="1">
      <alignment vertical="center" shrinkToFit="1"/>
    </xf>
    <xf numFmtId="0" fontId="14" fillId="0" borderId="74" xfId="10" applyFont="1" applyFill="1" applyBorder="1" applyAlignment="1">
      <alignment horizontal="center" vertical="center" shrinkToFit="1"/>
    </xf>
    <xf numFmtId="0" fontId="14" fillId="0" borderId="54" xfId="10" applyFont="1" applyFill="1" applyBorder="1" applyAlignment="1" applyProtection="1">
      <alignment vertical="center" shrinkToFit="1"/>
      <protection locked="0"/>
    </xf>
    <xf numFmtId="181" fontId="14" fillId="0" borderId="1" xfId="10" applyNumberFormat="1" applyFont="1" applyFill="1" applyBorder="1" applyAlignment="1" applyProtection="1">
      <alignment horizontal="center" vertical="center" shrinkToFit="1"/>
      <protection locked="0"/>
    </xf>
    <xf numFmtId="0" fontId="14" fillId="0" borderId="47" xfId="10" applyFont="1" applyFill="1" applyBorder="1" applyAlignment="1">
      <alignment horizontal="center" vertical="center" shrinkToFit="1"/>
    </xf>
    <xf numFmtId="0" fontId="14" fillId="0" borderId="15" xfId="10" applyFont="1" applyFill="1" applyBorder="1" applyAlignment="1" applyProtection="1">
      <alignment vertical="center" shrinkToFit="1"/>
      <protection locked="0"/>
    </xf>
    <xf numFmtId="181" fontId="14" fillId="0" borderId="31" xfId="10" applyNumberFormat="1" applyFont="1" applyFill="1" applyBorder="1" applyAlignment="1" applyProtection="1">
      <alignment horizontal="center" vertical="center" shrinkToFit="1"/>
      <protection locked="0"/>
    </xf>
    <xf numFmtId="180" fontId="14" fillId="0" borderId="15" xfId="10" applyNumberFormat="1" applyFont="1" applyFill="1" applyBorder="1" applyAlignment="1" applyProtection="1">
      <alignment vertical="center" shrinkToFit="1"/>
      <protection locked="0"/>
    </xf>
    <xf numFmtId="180" fontId="14" fillId="0" borderId="13" xfId="10" applyNumberFormat="1" applyFont="1" applyFill="1" applyBorder="1" applyAlignment="1" applyProtection="1">
      <alignment vertical="center" shrinkToFit="1"/>
      <protection locked="0"/>
    </xf>
    <xf numFmtId="0" fontId="14" fillId="0" borderId="28" xfId="10" applyFont="1" applyFill="1" applyBorder="1" applyAlignment="1">
      <alignment horizontal="center" vertical="center" shrinkToFit="1"/>
    </xf>
    <xf numFmtId="181" fontId="14" fillId="0" borderId="16" xfId="10" applyNumberFormat="1" applyFont="1" applyFill="1" applyBorder="1" applyAlignment="1" applyProtection="1">
      <alignment horizontal="center" vertical="center" shrinkToFit="1"/>
      <protection locked="0"/>
    </xf>
    <xf numFmtId="180" fontId="14" fillId="0" borderId="29" xfId="10" applyNumberFormat="1" applyFont="1" applyFill="1" applyBorder="1" applyAlignment="1" applyProtection="1">
      <alignment vertical="center" shrinkToFit="1"/>
      <protection locked="0"/>
    </xf>
    <xf numFmtId="180" fontId="14" fillId="0" borderId="14" xfId="10" applyNumberFormat="1" applyFont="1" applyFill="1" applyBorder="1" applyAlignment="1" applyProtection="1">
      <alignment vertical="center" shrinkToFit="1"/>
      <protection locked="0"/>
    </xf>
    <xf numFmtId="0" fontId="14" fillId="0" borderId="83" xfId="10" applyFont="1" applyFill="1" applyBorder="1" applyAlignment="1">
      <alignment vertical="center" shrinkToFit="1"/>
    </xf>
    <xf numFmtId="180" fontId="14" fillId="0" borderId="70" xfId="10" applyNumberFormat="1" applyFont="1" applyFill="1" applyBorder="1" applyAlignment="1">
      <alignment vertical="center" shrinkToFit="1"/>
    </xf>
    <xf numFmtId="180" fontId="14" fillId="0" borderId="81" xfId="10" applyNumberFormat="1" applyFont="1" applyFill="1" applyBorder="1" applyAlignment="1">
      <alignment vertical="center" shrinkToFit="1"/>
    </xf>
    <xf numFmtId="0" fontId="8" fillId="0" borderId="24" xfId="12" applyFont="1" applyFill="1" applyBorder="1"/>
    <xf numFmtId="0" fontId="8" fillId="0" borderId="71" xfId="12" applyFont="1" applyFill="1" applyBorder="1"/>
    <xf numFmtId="180" fontId="14" fillId="0" borderId="0" xfId="10" applyNumberFormat="1" applyFont="1" applyFill="1" applyAlignment="1">
      <alignment vertical="center" shrinkToFit="1"/>
    </xf>
    <xf numFmtId="0" fontId="8" fillId="0" borderId="0" xfId="12" applyFont="1" applyFill="1"/>
    <xf numFmtId="0" fontId="5" fillId="0" borderId="47" xfId="9" applyFont="1" applyFill="1" applyBorder="1" applyAlignment="1" applyProtection="1">
      <alignment horizontal="center" vertical="center" shrinkToFit="1"/>
      <protection locked="0"/>
    </xf>
    <xf numFmtId="0" fontId="5" fillId="0" borderId="15" xfId="9" applyFont="1" applyFill="1" applyBorder="1" applyAlignment="1" applyProtection="1">
      <alignment horizontal="center" vertical="center" shrinkToFit="1"/>
      <protection locked="0"/>
    </xf>
    <xf numFmtId="180" fontId="5" fillId="0" borderId="15" xfId="13" applyNumberFormat="1" applyFont="1" applyFill="1" applyBorder="1" applyAlignment="1" applyProtection="1">
      <alignment horizontal="right" vertical="center" shrinkToFit="1"/>
      <protection locked="0"/>
    </xf>
    <xf numFmtId="180" fontId="5" fillId="0" borderId="65" xfId="13" applyNumberFormat="1" applyFont="1" applyFill="1" applyBorder="1" applyAlignment="1" applyProtection="1">
      <alignment horizontal="right" vertical="center" shrinkToFit="1"/>
      <protection locked="0"/>
    </xf>
    <xf numFmtId="180" fontId="5" fillId="0" borderId="22" xfId="13" applyNumberFormat="1" applyFont="1" applyFill="1" applyBorder="1" applyAlignment="1" applyProtection="1">
      <alignment horizontal="right" vertical="center" shrinkToFit="1"/>
      <protection locked="0"/>
    </xf>
    <xf numFmtId="0" fontId="5" fillId="0" borderId="60" xfId="9" applyFont="1" applyFill="1" applyBorder="1" applyAlignment="1" applyProtection="1">
      <alignment horizontal="center" vertical="center" shrinkToFit="1"/>
      <protection locked="0"/>
    </xf>
    <xf numFmtId="0" fontId="5" fillId="0" borderId="53" xfId="9" applyFont="1" applyFill="1" applyBorder="1" applyAlignment="1" applyProtection="1">
      <alignment horizontal="center" vertical="center" shrinkToFit="1"/>
      <protection locked="0"/>
    </xf>
    <xf numFmtId="180" fontId="5" fillId="0" borderId="53" xfId="13" applyNumberFormat="1" applyFont="1" applyFill="1" applyBorder="1" applyAlignment="1" applyProtection="1">
      <alignment horizontal="right" vertical="center" shrinkToFit="1"/>
      <protection locked="0"/>
    </xf>
    <xf numFmtId="180" fontId="5" fillId="0" borderId="2" xfId="13" applyNumberFormat="1" applyFont="1" applyFill="1" applyBorder="1" applyAlignment="1" applyProtection="1">
      <alignment horizontal="right" vertical="center" shrinkToFit="1"/>
      <protection locked="0"/>
    </xf>
    <xf numFmtId="180" fontId="5" fillId="0" borderId="55" xfId="13" applyNumberFormat="1" applyFont="1" applyFill="1" applyBorder="1" applyAlignment="1" applyProtection="1">
      <alignment horizontal="right" vertical="center" shrinkToFit="1"/>
      <protection locked="0"/>
    </xf>
    <xf numFmtId="180" fontId="5" fillId="0" borderId="75" xfId="13" applyNumberFormat="1" applyFont="1" applyFill="1" applyBorder="1" applyAlignment="1" applyProtection="1">
      <alignment horizontal="right" vertical="center"/>
    </xf>
    <xf numFmtId="180" fontId="5" fillId="0" borderId="70" xfId="13" applyNumberFormat="1" applyFont="1" applyFill="1" applyBorder="1" applyAlignment="1" applyProtection="1">
      <alignment horizontal="right" vertical="center"/>
    </xf>
    <xf numFmtId="180" fontId="5" fillId="0" borderId="84" xfId="13" applyNumberFormat="1" applyFont="1" applyFill="1" applyBorder="1" applyAlignment="1" applyProtection="1">
      <alignment horizontal="right" vertical="center"/>
    </xf>
    <xf numFmtId="38" fontId="5" fillId="0" borderId="10" xfId="6" applyFont="1" applyFill="1" applyBorder="1" applyAlignment="1" applyProtection="1">
      <alignment vertical="center"/>
    </xf>
    <xf numFmtId="38" fontId="5" fillId="0" borderId="56" xfId="6" applyFont="1" applyFill="1" applyBorder="1" applyAlignment="1" applyProtection="1">
      <alignment vertical="center"/>
    </xf>
    <xf numFmtId="38" fontId="5" fillId="0" borderId="29" xfId="6" applyFont="1" applyFill="1" applyBorder="1" applyAlignment="1" applyProtection="1">
      <alignment vertical="center"/>
    </xf>
    <xf numFmtId="38" fontId="5" fillId="0" borderId="29" xfId="0" applyNumberFormat="1" applyFont="1" applyFill="1" applyBorder="1">
      <alignment vertical="center"/>
    </xf>
    <xf numFmtId="38" fontId="5" fillId="0" borderId="45" xfId="6" applyFont="1" applyFill="1" applyBorder="1" applyAlignment="1" applyProtection="1">
      <alignment vertical="center"/>
    </xf>
    <xf numFmtId="38" fontId="5" fillId="0" borderId="30" xfId="0" applyNumberFormat="1" applyFont="1" applyFill="1" applyBorder="1">
      <alignment vertical="center"/>
    </xf>
    <xf numFmtId="0" fontId="5" fillId="0" borderId="23" xfId="0" applyFont="1" applyFill="1" applyBorder="1" applyAlignment="1">
      <alignment vertical="top" wrapText="1"/>
    </xf>
    <xf numFmtId="0" fontId="5" fillId="0" borderId="0" xfId="0" applyFont="1" applyFill="1" applyAlignment="1">
      <alignment vertical="top" wrapText="1"/>
    </xf>
    <xf numFmtId="0" fontId="79" fillId="3" borderId="74" xfId="9" applyFont="1" applyFill="1" applyBorder="1" applyAlignment="1">
      <alignment horizontal="center" vertical="center"/>
    </xf>
    <xf numFmtId="0" fontId="79" fillId="3" borderId="54" xfId="9" applyFont="1" applyFill="1" applyBorder="1" applyAlignment="1">
      <alignment horizontal="center" vertical="center"/>
    </xf>
    <xf numFmtId="180" fontId="79" fillId="3" borderId="54" xfId="13" applyNumberFormat="1" applyFont="1" applyFill="1" applyBorder="1" applyAlignment="1" applyProtection="1">
      <alignment horizontal="right" vertical="center"/>
    </xf>
    <xf numFmtId="0" fontId="79" fillId="0" borderId="74" xfId="0" applyFont="1" applyFill="1" applyBorder="1" applyAlignment="1">
      <alignment horizontal="center" vertical="center"/>
    </xf>
    <xf numFmtId="0" fontId="79" fillId="0" borderId="54" xfId="0" applyFont="1" applyFill="1" applyBorder="1" applyAlignment="1">
      <alignment horizontal="center" vertical="center"/>
    </xf>
    <xf numFmtId="38" fontId="79" fillId="0" borderId="54" xfId="6" applyFont="1" applyFill="1" applyBorder="1" applyAlignment="1" applyProtection="1">
      <alignment vertical="center"/>
    </xf>
    <xf numFmtId="38" fontId="79" fillId="0" borderId="10" xfId="6" applyFont="1" applyFill="1" applyBorder="1" applyAlignment="1" applyProtection="1">
      <alignment vertical="center"/>
    </xf>
    <xf numFmtId="38" fontId="79" fillId="0" borderId="56" xfId="6" applyFont="1" applyFill="1" applyBorder="1" applyAlignment="1" applyProtection="1">
      <alignment vertical="center"/>
    </xf>
    <xf numFmtId="183" fontId="0" fillId="0" borderId="28" xfId="0" applyNumberFormat="1"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shrinkToFit="1"/>
      <protection locked="0"/>
    </xf>
    <xf numFmtId="3" fontId="0" fillId="11" borderId="45" xfId="0" applyNumberFormat="1" applyFill="1" applyBorder="1" applyAlignment="1" applyProtection="1">
      <alignment horizontal="center" vertical="center" shrinkToFit="1"/>
      <protection locked="0"/>
    </xf>
    <xf numFmtId="0" fontId="0" fillId="11" borderId="29" xfId="0" applyFill="1" applyBorder="1" applyAlignment="1" applyProtection="1">
      <alignment horizontal="center" vertical="center" shrinkToFit="1"/>
      <protection locked="0"/>
    </xf>
    <xf numFmtId="9" fontId="0" fillId="11" borderId="29" xfId="0" applyNumberFormat="1" applyFill="1" applyBorder="1" applyAlignment="1" applyProtection="1">
      <alignment horizontal="center" vertical="center" shrinkToFit="1"/>
      <protection locked="0"/>
    </xf>
    <xf numFmtId="3" fontId="0" fillId="11" borderId="46" xfId="0" applyNumberFormat="1" applyFill="1" applyBorder="1" applyAlignment="1" applyProtection="1">
      <alignment horizontal="center" vertical="center" shrinkToFit="1"/>
      <protection locked="0"/>
    </xf>
    <xf numFmtId="3" fontId="0" fillId="11" borderId="28" xfId="0" applyNumberFormat="1" applyFill="1" applyBorder="1" applyAlignment="1" applyProtection="1">
      <alignment horizontal="center" vertical="center" shrinkToFit="1"/>
      <protection locked="0"/>
    </xf>
    <xf numFmtId="3" fontId="0" fillId="11" borderId="30" xfId="0" applyNumberFormat="1" applyFill="1" applyBorder="1" applyAlignment="1" applyProtection="1">
      <alignment horizontal="center" vertical="center" shrinkToFit="1"/>
      <protection locked="0"/>
    </xf>
    <xf numFmtId="182" fontId="0" fillId="11" borderId="28" xfId="0" applyNumberFormat="1" applyFill="1" applyBorder="1" applyAlignment="1">
      <alignment horizontal="center" vertical="center"/>
    </xf>
    <xf numFmtId="182" fontId="0" fillId="11" borderId="30" xfId="0" applyNumberFormat="1" applyFill="1" applyBorder="1" applyAlignment="1">
      <alignment horizontal="center" vertical="center"/>
    </xf>
    <xf numFmtId="0" fontId="0" fillId="2" borderId="29" xfId="0" applyFill="1" applyBorder="1" applyAlignment="1" applyProtection="1">
      <alignment horizontal="center" vertical="center" shrinkToFit="1"/>
      <protection locked="0"/>
    </xf>
    <xf numFmtId="0" fontId="7" fillId="0" borderId="39"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7" fillId="0" borderId="52" xfId="0" applyFont="1" applyFill="1" applyBorder="1" applyAlignment="1">
      <alignment horizontal="right" vertical="center"/>
    </xf>
    <xf numFmtId="0" fontId="7" fillId="0" borderId="66" xfId="0" applyFont="1" applyFill="1" applyBorder="1" applyAlignment="1">
      <alignment horizontal="right" vertical="center"/>
    </xf>
    <xf numFmtId="0" fontId="7" fillId="0" borderId="7" xfId="0" applyFont="1" applyFill="1" applyBorder="1" applyAlignment="1">
      <alignment horizontal="right" vertical="center"/>
    </xf>
    <xf numFmtId="0" fontId="5" fillId="0" borderId="0" xfId="0" applyFont="1" applyAlignment="1">
      <alignment horizontal="left" vertical="center"/>
    </xf>
    <xf numFmtId="0" fontId="7" fillId="0" borderId="71" xfId="0" applyFont="1" applyFill="1" applyBorder="1" applyAlignment="1">
      <alignment horizontal="right" vertical="center" shrinkToFit="1"/>
    </xf>
    <xf numFmtId="0" fontId="7" fillId="0" borderId="67" xfId="8" applyFont="1" applyBorder="1">
      <alignment vertical="center"/>
    </xf>
    <xf numFmtId="0" fontId="7" fillId="0" borderId="31" xfId="8" applyFont="1" applyBorder="1">
      <alignment vertical="center"/>
    </xf>
    <xf numFmtId="0" fontId="7" fillId="0" borderId="66" xfId="8" applyFont="1" applyBorder="1">
      <alignment vertical="center"/>
    </xf>
    <xf numFmtId="0" fontId="7" fillId="0" borderId="43" xfId="8" applyFont="1" applyBorder="1">
      <alignment vertical="center"/>
    </xf>
    <xf numFmtId="0" fontId="7" fillId="0" borderId="44" xfId="8" applyFont="1" applyBorder="1">
      <alignment vertical="center"/>
    </xf>
    <xf numFmtId="0" fontId="7" fillId="0" borderId="64" xfId="8" applyFont="1" applyBorder="1">
      <alignment vertical="center"/>
    </xf>
    <xf numFmtId="0" fontId="6" fillId="0" borderId="0" xfId="0" applyFont="1" applyFill="1" applyAlignment="1">
      <alignment horizontal="center" vertical="center"/>
    </xf>
    <xf numFmtId="0" fontId="65"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0" fillId="0" borderId="18" xfId="0" applyBorder="1" applyAlignment="1">
      <alignment horizontal="center" vertical="center"/>
    </xf>
    <xf numFmtId="0" fontId="0" fillId="0" borderId="101" xfId="0" applyBorder="1" applyAlignment="1">
      <alignment horizontal="center" vertical="center" wrapText="1"/>
    </xf>
    <xf numFmtId="0" fontId="0" fillId="0" borderId="102" xfId="0" applyBorder="1" applyAlignment="1">
      <alignment vertical="center" wrapText="1"/>
    </xf>
    <xf numFmtId="0" fontId="0" fillId="0" borderId="18" xfId="0" applyBorder="1" applyAlignment="1">
      <alignment horizontal="center" vertical="center" wrapText="1"/>
    </xf>
    <xf numFmtId="0" fontId="0" fillId="0" borderId="104" xfId="0" applyBorder="1" applyAlignment="1">
      <alignment horizontal="center" vertical="center" wrapText="1"/>
    </xf>
    <xf numFmtId="0" fontId="0" fillId="0" borderId="98" xfId="0" applyBorder="1" applyAlignment="1">
      <alignment vertical="center" wrapText="1"/>
    </xf>
    <xf numFmtId="0" fontId="0" fillId="0" borderId="105" xfId="0" applyBorder="1" applyAlignment="1">
      <alignment horizontal="center" vertical="center" wrapText="1"/>
    </xf>
    <xf numFmtId="0" fontId="0" fillId="0" borderId="10" xfId="0" applyBorder="1" applyAlignment="1">
      <alignment vertical="center" wrapText="1"/>
    </xf>
    <xf numFmtId="0" fontId="0" fillId="0" borderId="106" xfId="0" applyBorder="1" applyAlignment="1">
      <alignment horizontal="left" vertical="center" wrapText="1"/>
    </xf>
    <xf numFmtId="0" fontId="0" fillId="0" borderId="111" xfId="0" applyBorder="1" applyAlignment="1">
      <alignment horizontal="center" vertical="center" wrapText="1"/>
    </xf>
    <xf numFmtId="0" fontId="0" fillId="0" borderId="112" xfId="0" applyBorder="1" applyAlignment="1">
      <alignment vertical="center" wrapText="1"/>
    </xf>
    <xf numFmtId="0" fontId="0" fillId="0" borderId="97"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horizontal="center" vertical="center"/>
    </xf>
    <xf numFmtId="0" fontId="0" fillId="0" borderId="106" xfId="0" applyBorder="1">
      <alignment vertical="center"/>
    </xf>
    <xf numFmtId="0" fontId="0" fillId="0" borderId="106" xfId="0" applyBorder="1" applyAlignment="1">
      <alignment vertical="center" wrapText="1"/>
    </xf>
    <xf numFmtId="0" fontId="0" fillId="0" borderId="6" xfId="0" applyBorder="1">
      <alignment vertical="center"/>
    </xf>
    <xf numFmtId="0" fontId="0" fillId="0" borderId="5" xfId="0" applyBorder="1">
      <alignment vertical="center"/>
    </xf>
    <xf numFmtId="0" fontId="15" fillId="0" borderId="0" xfId="0" applyFont="1" applyAlignment="1">
      <alignment horizontal="center" vertical="center"/>
    </xf>
    <xf numFmtId="0" fontId="0" fillId="0" borderId="105" xfId="0" applyBorder="1" applyAlignment="1">
      <alignment horizontal="center" vertical="center"/>
    </xf>
    <xf numFmtId="0" fontId="0" fillId="0" borderId="116" xfId="0" applyBorder="1" applyAlignment="1">
      <alignment horizontal="center" vertical="center" wrapText="1"/>
    </xf>
    <xf numFmtId="0" fontId="0" fillId="0" borderId="117" xfId="0" applyBorder="1" applyAlignment="1">
      <alignment vertical="center" wrapText="1"/>
    </xf>
    <xf numFmtId="0" fontId="0" fillId="0" borderId="2" xfId="0" applyBorder="1">
      <alignment vertical="center"/>
    </xf>
    <xf numFmtId="0" fontId="0" fillId="0" borderId="4" xfId="0" applyBorder="1">
      <alignment vertical="center"/>
    </xf>
    <xf numFmtId="0" fontId="0" fillId="0" borderId="116" xfId="0" applyBorder="1">
      <alignment vertical="center"/>
    </xf>
    <xf numFmtId="0" fontId="0" fillId="0" borderId="3" xfId="0" applyBorder="1">
      <alignment vertical="center"/>
    </xf>
    <xf numFmtId="0" fontId="0" fillId="0" borderId="101" xfId="0" applyBorder="1" applyAlignment="1">
      <alignment horizontal="center" vertical="center"/>
    </xf>
    <xf numFmtId="0" fontId="0" fillId="0" borderId="9" xfId="0" applyBorder="1">
      <alignment vertical="center"/>
    </xf>
    <xf numFmtId="0" fontId="0" fillId="0" borderId="107" xfId="0" applyBorder="1">
      <alignment vertical="center"/>
    </xf>
    <xf numFmtId="0" fontId="0" fillId="0" borderId="108" xfId="0" applyBorder="1">
      <alignment vertical="center"/>
    </xf>
    <xf numFmtId="0" fontId="0" fillId="0" borderId="118" xfId="0" applyBorder="1">
      <alignment vertical="center"/>
    </xf>
    <xf numFmtId="0" fontId="0" fillId="0" borderId="1" xfId="0" applyBorder="1">
      <alignment vertical="center"/>
    </xf>
    <xf numFmtId="0" fontId="0" fillId="0" borderId="111" xfId="0" applyBorder="1" applyAlignment="1">
      <alignment horizontal="center" vertical="center"/>
    </xf>
    <xf numFmtId="0" fontId="0" fillId="0" borderId="116" xfId="0" applyBorder="1" applyAlignment="1">
      <alignment horizontal="center" vertical="center"/>
    </xf>
    <xf numFmtId="0" fontId="0" fillId="0" borderId="4" xfId="0" applyBorder="1" applyAlignment="1">
      <alignment horizontal="center" vertical="center"/>
    </xf>
    <xf numFmtId="0" fontId="55" fillId="0" borderId="1" xfId="0" applyFont="1" applyBorder="1">
      <alignment vertical="center"/>
    </xf>
    <xf numFmtId="0" fontId="15" fillId="0" borderId="1" xfId="0" applyFont="1" applyBorder="1">
      <alignment vertical="center"/>
    </xf>
    <xf numFmtId="0" fontId="0" fillId="0" borderId="104" xfId="0" applyBorder="1" applyAlignment="1">
      <alignment horizontal="center" vertical="center"/>
    </xf>
    <xf numFmtId="0" fontId="0" fillId="0" borderId="122" xfId="0" applyBorder="1" applyAlignment="1">
      <alignment vertical="center" wrapText="1"/>
    </xf>
    <xf numFmtId="0" fontId="0" fillId="0" borderId="123" xfId="0" applyBorder="1" applyAlignment="1">
      <alignment horizontal="center" vertical="center"/>
    </xf>
    <xf numFmtId="0" fontId="0" fillId="3" borderId="6" xfId="0" applyFill="1" applyBorder="1" applyAlignment="1">
      <alignment vertical="center" wrapText="1"/>
    </xf>
    <xf numFmtId="0" fontId="0" fillId="0" borderId="125" xfId="0" applyBorder="1" applyAlignment="1">
      <alignment horizontal="center" vertical="center"/>
    </xf>
    <xf numFmtId="0" fontId="38" fillId="0" borderId="102" xfId="0" applyFont="1" applyBorder="1" applyAlignment="1">
      <alignment vertical="center" wrapText="1"/>
    </xf>
    <xf numFmtId="0" fontId="0" fillId="0" borderId="10" xfId="0" applyBorder="1">
      <alignment vertical="center"/>
    </xf>
    <xf numFmtId="0" fontId="0" fillId="0" borderId="127" xfId="0" applyBorder="1" applyAlignment="1">
      <alignment vertical="center" wrapText="1"/>
    </xf>
    <xf numFmtId="0" fontId="0" fillId="0" borderId="127" xfId="0" applyBorder="1">
      <alignment vertical="center"/>
    </xf>
    <xf numFmtId="0" fontId="0" fillId="0" borderId="131" xfId="0" applyBorder="1">
      <alignment vertical="center"/>
    </xf>
    <xf numFmtId="0" fontId="55" fillId="0" borderId="1" xfId="0" applyFont="1" applyBorder="1" applyAlignment="1">
      <alignment horizontal="left" vertical="center"/>
    </xf>
    <xf numFmtId="0" fontId="15" fillId="0" borderId="1" xfId="0" applyFont="1" applyBorder="1" applyAlignment="1">
      <alignment horizontal="left" vertical="center" wrapText="1"/>
    </xf>
    <xf numFmtId="0" fontId="55" fillId="0" borderId="0" xfId="0" applyFont="1" applyAlignment="1">
      <alignment horizontal="center" vertical="center"/>
    </xf>
    <xf numFmtId="0" fontId="0" fillId="0" borderId="133" xfId="0" applyBorder="1" applyAlignment="1">
      <alignment vertical="center" wrapText="1"/>
    </xf>
    <xf numFmtId="0" fontId="0" fillId="0" borderId="132" xfId="0" applyBorder="1">
      <alignment vertical="center"/>
    </xf>
    <xf numFmtId="0" fontId="0" fillId="0" borderId="115" xfId="0" applyBorder="1" applyAlignment="1">
      <alignment vertical="center" wrapText="1"/>
    </xf>
    <xf numFmtId="0" fontId="0" fillId="0" borderId="108" xfId="0" applyBorder="1" applyAlignment="1">
      <alignment vertical="center" wrapText="1"/>
    </xf>
    <xf numFmtId="0" fontId="0" fillId="0" borderId="124" xfId="0" applyBorder="1" applyAlignment="1">
      <alignment vertical="center" wrapText="1"/>
    </xf>
    <xf numFmtId="0" fontId="0" fillId="0" borderId="115" xfId="0" applyBorder="1">
      <alignment vertical="center"/>
    </xf>
    <xf numFmtId="0" fontId="0" fillId="0" borderId="124" xfId="0" applyBorder="1">
      <alignment vertical="center"/>
    </xf>
    <xf numFmtId="0" fontId="0" fillId="0" borderId="117" xfId="0" applyBorder="1">
      <alignment vertical="center"/>
    </xf>
    <xf numFmtId="0" fontId="0" fillId="0" borderId="107" xfId="0" applyBorder="1" applyAlignment="1">
      <alignment vertical="center" wrapText="1"/>
    </xf>
    <xf numFmtId="0" fontId="0" fillId="0" borderId="102" xfId="0" applyBorder="1">
      <alignment vertical="center"/>
    </xf>
    <xf numFmtId="0" fontId="0" fillId="0" borderId="108" xfId="0" applyBorder="1" applyAlignment="1">
      <alignment horizontal="center" vertical="center"/>
    </xf>
    <xf numFmtId="0" fontId="0" fillId="0" borderId="4" xfId="0" applyBorder="1" applyAlignment="1">
      <alignment vertical="top" wrapText="1"/>
    </xf>
    <xf numFmtId="0" fontId="0" fillId="0" borderId="102" xfId="0" applyBorder="1" applyAlignment="1">
      <alignment horizontal="left" vertical="center" wrapText="1"/>
    </xf>
    <xf numFmtId="0" fontId="0" fillId="0" borderId="102" xfId="0" applyBorder="1" applyAlignment="1">
      <alignment wrapText="1"/>
    </xf>
    <xf numFmtId="0" fontId="55" fillId="0" borderId="1" xfId="0" applyFont="1" applyBorder="1" applyAlignment="1">
      <alignment horizontal="left" vertical="center" wrapText="1"/>
    </xf>
    <xf numFmtId="0" fontId="55" fillId="0" borderId="1" xfId="0" applyFont="1" applyBorder="1" applyAlignment="1">
      <alignment horizontal="center" vertical="center"/>
    </xf>
    <xf numFmtId="0" fontId="38" fillId="0" borderId="112" xfId="0" applyFont="1" applyBorder="1" applyAlignment="1">
      <alignment vertical="center" wrapText="1"/>
    </xf>
    <xf numFmtId="0" fontId="0" fillId="0" borderId="126" xfId="0" applyBorder="1" applyAlignment="1">
      <alignment vertical="center" wrapText="1"/>
    </xf>
    <xf numFmtId="0" fontId="38" fillId="0" borderId="102" xfId="0" applyFont="1" applyBorder="1">
      <alignment vertical="center"/>
    </xf>
    <xf numFmtId="0" fontId="0" fillId="0" borderId="131" xfId="0" applyBorder="1" applyAlignment="1">
      <alignment vertical="center" wrapText="1"/>
    </xf>
    <xf numFmtId="0" fontId="0" fillId="0" borderId="122" xfId="0" applyBorder="1">
      <alignment vertical="center"/>
    </xf>
    <xf numFmtId="0" fontId="66" fillId="0" borderId="23" xfId="9" applyFont="1" applyFill="1" applyBorder="1" applyAlignment="1">
      <alignment vertical="center" wrapText="1"/>
    </xf>
    <xf numFmtId="0" fontId="78" fillId="0" borderId="23" xfId="9" applyFont="1" applyFill="1" applyBorder="1" applyAlignment="1">
      <alignment vertical="center" wrapText="1"/>
    </xf>
    <xf numFmtId="38" fontId="68" fillId="0" borderId="53" xfId="10" applyNumberFormat="1" applyFont="1" applyFill="1" applyBorder="1" applyAlignment="1" applyProtection="1">
      <alignment vertical="center" wrapText="1" shrinkToFit="1"/>
      <protection locked="0"/>
    </xf>
    <xf numFmtId="0" fontId="5" fillId="0" borderId="141" xfId="0" applyFont="1" applyFill="1" applyBorder="1" applyAlignment="1">
      <alignment horizontal="distributed" vertical="center"/>
    </xf>
    <xf numFmtId="0" fontId="5" fillId="0" borderId="142" xfId="0" applyFont="1" applyFill="1" applyBorder="1" applyAlignment="1">
      <alignment horizontal="distributed" vertical="center"/>
    </xf>
    <xf numFmtId="0" fontId="5" fillId="0" borderId="143" xfId="9" applyFont="1" applyFill="1" applyBorder="1" applyAlignment="1">
      <alignment horizontal="distributed" vertical="center"/>
    </xf>
    <xf numFmtId="0" fontId="5" fillId="0" borderId="141" xfId="9" applyFont="1" applyFill="1" applyBorder="1" applyAlignment="1">
      <alignment horizontal="distributed" vertical="center"/>
    </xf>
    <xf numFmtId="0" fontId="5" fillId="0" borderId="142" xfId="9" applyFont="1" applyFill="1" applyBorder="1" applyAlignment="1">
      <alignment horizontal="distributed" vertical="center"/>
    </xf>
    <xf numFmtId="0" fontId="5" fillId="0" borderId="143" xfId="0" applyFont="1" applyFill="1" applyBorder="1" applyAlignment="1">
      <alignment horizontal="distributed" vertical="center"/>
    </xf>
    <xf numFmtId="0" fontId="0" fillId="0" borderId="108" xfId="0" applyBorder="1" applyAlignment="1">
      <alignment horizontal="left" vertical="center"/>
    </xf>
    <xf numFmtId="0" fontId="0" fillId="0" borderId="107"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left" vertical="center"/>
    </xf>
    <xf numFmtId="0" fontId="15" fillId="0" borderId="1" xfId="0" applyFont="1" applyBorder="1" applyAlignment="1">
      <alignment horizontal="center" vertical="center"/>
    </xf>
    <xf numFmtId="0" fontId="0" fillId="0" borderId="0" xfId="0" applyAlignment="1">
      <alignment vertical="top"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26" xfId="0"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83" fillId="14" borderId="95" xfId="0" applyFont="1" applyFill="1" applyBorder="1" applyAlignment="1">
      <alignment horizontal="center" vertical="center"/>
    </xf>
    <xf numFmtId="0" fontId="83" fillId="14" borderId="17" xfId="0" applyFont="1" applyFill="1" applyBorder="1" applyAlignment="1">
      <alignment horizontal="center" vertical="center"/>
    </xf>
    <xf numFmtId="0" fontId="84" fillId="15" borderId="96" xfId="0" applyFont="1" applyFill="1" applyBorder="1">
      <alignment vertical="center"/>
    </xf>
    <xf numFmtId="0" fontId="84" fillId="15" borderId="97" xfId="0" applyFont="1" applyFill="1" applyBorder="1" applyAlignment="1">
      <alignment vertical="center" wrapText="1"/>
    </xf>
    <xf numFmtId="0" fontId="84" fillId="15" borderId="98" xfId="0" applyFont="1" applyFill="1" applyBorder="1" applyAlignment="1">
      <alignment vertical="center" wrapText="1"/>
    </xf>
    <xf numFmtId="0" fontId="61" fillId="0" borderId="0" xfId="0" applyFont="1">
      <alignment vertical="center"/>
    </xf>
    <xf numFmtId="0" fontId="84" fillId="15" borderId="97" xfId="0" applyFont="1" applyFill="1" applyBorder="1">
      <alignment vertical="center"/>
    </xf>
    <xf numFmtId="0" fontId="84" fillId="15" borderId="98" xfId="0" applyFont="1" applyFill="1" applyBorder="1">
      <alignment vertical="center"/>
    </xf>
    <xf numFmtId="0" fontId="83" fillId="14" borderId="15" xfId="0" applyFont="1" applyFill="1" applyBorder="1" applyAlignment="1">
      <alignment horizontal="center" vertical="center"/>
    </xf>
    <xf numFmtId="0" fontId="82" fillId="15" borderId="96" xfId="0" applyFont="1" applyFill="1" applyBorder="1" applyAlignment="1">
      <alignment horizontal="left" vertical="center"/>
    </xf>
    <xf numFmtId="0" fontId="82" fillId="15" borderId="97" xfId="0" applyFont="1" applyFill="1" applyBorder="1" applyAlignment="1">
      <alignment horizontal="center" vertical="center"/>
    </xf>
    <xf numFmtId="0" fontId="82" fillId="15" borderId="98" xfId="0" applyFont="1" applyFill="1" applyBorder="1" applyAlignment="1">
      <alignment horizontal="center" vertical="center"/>
    </xf>
    <xf numFmtId="0" fontId="82" fillId="15" borderId="96" xfId="0" applyFont="1" applyFill="1" applyBorder="1">
      <alignment vertical="center"/>
    </xf>
    <xf numFmtId="0" fontId="55" fillId="15" borderId="97" xfId="0" applyFont="1" applyFill="1" applyBorder="1">
      <alignment vertical="center"/>
    </xf>
    <xf numFmtId="0" fontId="55" fillId="15" borderId="97" xfId="0" applyFont="1" applyFill="1" applyBorder="1" applyAlignment="1">
      <alignment horizontal="center" vertical="center"/>
    </xf>
    <xf numFmtId="0" fontId="55" fillId="15" borderId="98" xfId="0" applyFont="1" applyFill="1" applyBorder="1">
      <alignment vertical="center"/>
    </xf>
    <xf numFmtId="0" fontId="38" fillId="0" borderId="119" xfId="0" applyFont="1" applyBorder="1" applyAlignment="1">
      <alignment vertical="center" wrapText="1"/>
    </xf>
    <xf numFmtId="0" fontId="19" fillId="17" borderId="15"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4" xfId="0" applyFont="1" applyBorder="1">
      <alignment vertical="center"/>
    </xf>
    <xf numFmtId="0" fontId="5" fillId="0" borderId="6" xfId="0" applyFont="1" applyBorder="1" applyAlignment="1">
      <alignment horizontal="left" vertical="center"/>
    </xf>
    <xf numFmtId="0" fontId="5" fillId="0" borderId="15" xfId="0" applyFont="1" applyBorder="1">
      <alignment vertical="center"/>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79" fillId="0" borderId="148" xfId="0" applyFont="1" applyBorder="1">
      <alignment vertical="center"/>
    </xf>
    <xf numFmtId="0" fontId="5" fillId="0" borderId="149" xfId="0" applyFont="1" applyBorder="1" applyAlignment="1">
      <alignment horizontal="right" vertical="center"/>
    </xf>
    <xf numFmtId="0" fontId="5" fillId="0" borderId="150" xfId="0" applyFont="1" applyBorder="1">
      <alignment vertical="center"/>
    </xf>
    <xf numFmtId="0" fontId="5" fillId="0" borderId="151" xfId="0" applyFont="1" applyBorder="1">
      <alignment vertical="center"/>
    </xf>
    <xf numFmtId="0" fontId="5" fillId="0" borderId="152" xfId="0" applyFont="1" applyBorder="1">
      <alignment vertical="center"/>
    </xf>
    <xf numFmtId="0" fontId="5" fillId="0" borderId="153" xfId="0" applyFont="1" applyBorder="1">
      <alignment vertical="center"/>
    </xf>
    <xf numFmtId="0" fontId="26" fillId="0" borderId="0" xfId="9" applyFont="1" applyBorder="1" applyAlignment="1">
      <alignment vertical="top" wrapText="1"/>
    </xf>
    <xf numFmtId="0" fontId="25" fillId="0" borderId="0" xfId="9" applyFont="1" applyBorder="1"/>
    <xf numFmtId="0" fontId="26" fillId="0" borderId="0" xfId="9" applyFont="1" applyBorder="1" applyAlignment="1">
      <alignment vertical="top"/>
    </xf>
    <xf numFmtId="0" fontId="28" fillId="0" borderId="0" xfId="9" applyFont="1" applyBorder="1"/>
    <xf numFmtId="0" fontId="21" fillId="0" borderId="0" xfId="9" applyFont="1" applyBorder="1"/>
    <xf numFmtId="38" fontId="23" fillId="0" borderId="75" xfId="10" applyNumberFormat="1" applyFont="1" applyFill="1" applyBorder="1" applyAlignment="1" applyProtection="1">
      <alignment vertical="center" shrinkToFit="1"/>
      <protection locked="0"/>
    </xf>
    <xf numFmtId="3" fontId="25" fillId="0" borderId="0" xfId="9" applyNumberFormat="1" applyFont="1" applyFill="1"/>
    <xf numFmtId="0" fontId="27" fillId="0" borderId="0" xfId="9" applyFont="1"/>
    <xf numFmtId="38" fontId="25" fillId="0" borderId="0" xfId="6" applyFont="1" applyAlignment="1"/>
    <xf numFmtId="0" fontId="26" fillId="0" borderId="0" xfId="9" applyFont="1" applyBorder="1" applyAlignment="1">
      <alignment horizontal="left" vertical="top"/>
    </xf>
    <xf numFmtId="0" fontId="29" fillId="0" borderId="0" xfId="9" applyFont="1" applyBorder="1"/>
    <xf numFmtId="38" fontId="23" fillId="0" borderId="5" xfId="10" applyNumberFormat="1" applyFont="1" applyFill="1" applyBorder="1" applyAlignment="1" applyProtection="1">
      <alignment vertical="center" shrinkToFit="1"/>
      <protection locked="0"/>
    </xf>
    <xf numFmtId="38" fontId="68" fillId="0" borderId="22" xfId="10" applyNumberFormat="1" applyFont="1" applyFill="1" applyBorder="1" applyAlignment="1" applyProtection="1">
      <alignment vertical="center" shrinkToFit="1"/>
      <protection locked="0"/>
    </xf>
    <xf numFmtId="38" fontId="68" fillId="0" borderId="30" xfId="10" applyNumberFormat="1" applyFont="1" applyFill="1" applyBorder="1" applyAlignment="1" applyProtection="1">
      <alignment vertical="center" shrinkToFit="1"/>
      <protection locked="0"/>
    </xf>
    <xf numFmtId="38" fontId="0" fillId="11" borderId="45" xfId="6" applyFont="1" applyFill="1" applyBorder="1" applyAlignment="1" applyProtection="1">
      <alignment horizontal="center" vertical="center" shrinkToFit="1"/>
      <protection locked="0"/>
    </xf>
    <xf numFmtId="0" fontId="66" fillId="0" borderId="34" xfId="9" applyFont="1" applyFill="1" applyBorder="1" applyAlignment="1">
      <alignment vertical="center" wrapText="1"/>
    </xf>
    <xf numFmtId="0" fontId="32" fillId="0" borderId="32" xfId="9" applyFont="1" applyFill="1" applyBorder="1" applyAlignment="1">
      <alignment vertical="center" wrapText="1"/>
    </xf>
    <xf numFmtId="0" fontId="32" fillId="9" borderId="0" xfId="9" applyFont="1" applyFill="1" applyBorder="1" applyAlignment="1">
      <alignment horizontal="center" vertical="center"/>
    </xf>
    <xf numFmtId="0" fontId="77" fillId="0" borderId="0" xfId="9" applyFont="1" applyBorder="1" applyAlignment="1">
      <alignment horizontal="center" vertical="center"/>
    </xf>
    <xf numFmtId="55" fontId="32" fillId="10" borderId="0" xfId="10" applyNumberFormat="1" applyFont="1" applyFill="1" applyBorder="1" applyAlignment="1">
      <alignment horizontal="center" vertical="center"/>
    </xf>
    <xf numFmtId="55" fontId="77" fillId="3" borderId="0" xfId="10" applyNumberFormat="1" applyFont="1" applyFill="1" applyBorder="1" applyAlignment="1">
      <alignment horizontal="center" vertical="center"/>
    </xf>
    <xf numFmtId="38" fontId="88" fillId="0" borderId="161" xfId="6" applyFont="1" applyFill="1" applyBorder="1" applyAlignment="1">
      <alignment vertical="center"/>
    </xf>
    <xf numFmtId="0" fontId="87" fillId="0" borderId="163" xfId="9" applyFont="1" applyFill="1" applyBorder="1" applyAlignment="1">
      <alignment horizontal="center" vertical="center" wrapText="1"/>
    </xf>
    <xf numFmtId="0" fontId="88" fillId="0" borderId="163" xfId="9" applyFont="1" applyFill="1" applyBorder="1" applyAlignment="1">
      <alignment horizontal="center" vertical="center" wrapText="1"/>
    </xf>
    <xf numFmtId="0" fontId="87" fillId="0" borderId="163" xfId="9" applyFont="1" applyFill="1" applyBorder="1" applyAlignment="1">
      <alignment horizontal="center" vertical="center"/>
    </xf>
    <xf numFmtId="38" fontId="88" fillId="0" borderId="162" xfId="6" applyFont="1" applyFill="1" applyBorder="1" applyAlignment="1">
      <alignment vertical="center"/>
    </xf>
    <xf numFmtId="38" fontId="88" fillId="0" borderId="164" xfId="6" applyFont="1" applyFill="1" applyBorder="1" applyAlignment="1">
      <alignment vertical="center"/>
    </xf>
    <xf numFmtId="38" fontId="88" fillId="0" borderId="166" xfId="9" applyNumberFormat="1" applyFont="1" applyFill="1" applyBorder="1" applyAlignment="1">
      <alignment vertical="center"/>
    </xf>
    <xf numFmtId="38" fontId="88" fillId="0" borderId="167" xfId="9" applyNumberFormat="1" applyFont="1" applyFill="1" applyBorder="1" applyAlignment="1">
      <alignment vertical="center"/>
    </xf>
    <xf numFmtId="38" fontId="88" fillId="0" borderId="165" xfId="9" applyNumberFormat="1" applyFont="1" applyFill="1" applyBorder="1" applyAlignment="1">
      <alignment vertical="center"/>
    </xf>
    <xf numFmtId="38" fontId="88" fillId="0" borderId="169" xfId="6" applyFont="1" applyFill="1" applyBorder="1" applyAlignment="1">
      <alignment vertical="center"/>
    </xf>
    <xf numFmtId="38" fontId="88" fillId="0" borderId="170" xfId="6" applyFont="1" applyFill="1" applyBorder="1" applyAlignment="1">
      <alignment vertical="center"/>
    </xf>
    <xf numFmtId="38" fontId="88" fillId="0" borderId="168" xfId="6" applyFont="1" applyFill="1" applyBorder="1" applyAlignment="1">
      <alignment vertical="center"/>
    </xf>
    <xf numFmtId="38" fontId="88" fillId="0" borderId="163" xfId="6" applyFont="1" applyFill="1" applyBorder="1" applyAlignment="1">
      <alignment vertical="center"/>
    </xf>
    <xf numFmtId="0" fontId="75" fillId="0" borderId="0" xfId="8" applyFont="1" applyFill="1" applyAlignment="1"/>
    <xf numFmtId="0" fontId="0" fillId="0" borderId="97" xfId="0" applyBorder="1">
      <alignment vertical="center"/>
    </xf>
    <xf numFmtId="0" fontId="6" fillId="0" borderId="0" xfId="0" applyFont="1" applyBorder="1" applyAlignment="1">
      <alignment horizontal="center" vertical="center"/>
    </xf>
    <xf numFmtId="0" fontId="79" fillId="0" borderId="0" xfId="0" applyFont="1" applyBorder="1">
      <alignment vertical="center"/>
    </xf>
    <xf numFmtId="0" fontId="5" fillId="18" borderId="0" xfId="0" applyFont="1" applyFill="1" applyBorder="1">
      <alignment vertical="center"/>
    </xf>
    <xf numFmtId="0" fontId="8" fillId="0" borderId="2" xfId="0" applyFont="1" applyBorder="1">
      <alignment vertical="center"/>
    </xf>
    <xf numFmtId="0" fontId="14" fillId="0" borderId="0" xfId="10" applyFont="1" applyAlignment="1">
      <alignment horizontal="left" vertical="top" shrinkToFit="1"/>
    </xf>
    <xf numFmtId="0" fontId="0" fillId="0" borderId="18" xfId="0" applyFill="1" applyBorder="1" applyAlignment="1">
      <alignment horizontal="center" vertical="center"/>
    </xf>
    <xf numFmtId="0" fontId="0" fillId="0" borderId="9" xfId="0" applyFill="1" applyBorder="1" applyAlignment="1">
      <alignment vertical="center" wrapText="1"/>
    </xf>
    <xf numFmtId="0" fontId="14" fillId="0" borderId="0" xfId="10" applyFont="1" applyBorder="1" applyAlignment="1">
      <alignment horizontal="center" vertical="center" shrinkToFit="1"/>
    </xf>
    <xf numFmtId="0" fontId="14" fillId="0" borderId="0" xfId="10" applyFont="1" applyBorder="1" applyAlignment="1">
      <alignment horizontal="left" vertical="center" wrapText="1"/>
    </xf>
    <xf numFmtId="177" fontId="14" fillId="0" borderId="16" xfId="10" applyNumberFormat="1" applyFont="1" applyBorder="1" applyAlignment="1">
      <alignment horizontal="center" vertical="center" wrapText="1" shrinkToFit="1"/>
    </xf>
    <xf numFmtId="180" fontId="14" fillId="0" borderId="1" xfId="10" applyNumberFormat="1" applyFont="1" applyFill="1" applyBorder="1" applyAlignment="1" applyProtection="1">
      <alignment vertical="center" shrinkToFit="1"/>
      <protection locked="0"/>
    </xf>
    <xf numFmtId="180" fontId="14" fillId="0" borderId="31" xfId="10" applyNumberFormat="1" applyFont="1" applyFill="1" applyBorder="1" applyAlignment="1" applyProtection="1">
      <alignment vertical="center" shrinkToFit="1"/>
      <protection locked="0"/>
    </xf>
    <xf numFmtId="180" fontId="14" fillId="0" borderId="44" xfId="10" applyNumberFormat="1" applyFont="1" applyFill="1" applyBorder="1" applyAlignment="1" applyProtection="1">
      <alignment vertical="center" shrinkToFit="1"/>
      <protection locked="0"/>
    </xf>
    <xf numFmtId="180" fontId="14" fillId="0" borderId="73" xfId="10" applyNumberFormat="1" applyFont="1" applyFill="1" applyBorder="1" applyAlignment="1">
      <alignment vertical="center" shrinkToFit="1"/>
    </xf>
    <xf numFmtId="181" fontId="14" fillId="0" borderId="15" xfId="10" applyNumberFormat="1" applyFont="1" applyFill="1" applyBorder="1" applyAlignment="1" applyProtection="1">
      <alignment horizontal="center" vertical="center" shrinkToFit="1"/>
      <protection locked="0"/>
    </xf>
    <xf numFmtId="181" fontId="14" fillId="0" borderId="29" xfId="10" applyNumberFormat="1" applyFont="1" applyFill="1" applyBorder="1" applyAlignment="1" applyProtection="1">
      <alignment horizontal="center" vertical="center" shrinkToFit="1"/>
      <protection locked="0"/>
    </xf>
    <xf numFmtId="180" fontId="90" fillId="0" borderId="12" xfId="10" applyNumberFormat="1" applyFont="1" applyFill="1" applyBorder="1" applyAlignment="1" applyProtection="1">
      <alignment vertical="center" shrinkToFit="1"/>
      <protection locked="0"/>
    </xf>
    <xf numFmtId="0" fontId="90" fillId="0" borderId="25" xfId="10" applyFont="1" applyFill="1" applyBorder="1" applyAlignment="1">
      <alignment horizontal="center" vertical="center" shrinkToFit="1"/>
    </xf>
    <xf numFmtId="0" fontId="90" fillId="0" borderId="26" xfId="10" applyFont="1" applyFill="1" applyBorder="1" applyAlignment="1" applyProtection="1">
      <alignment vertical="center" shrinkToFit="1"/>
      <protection locked="0"/>
    </xf>
    <xf numFmtId="181" fontId="90" fillId="0" borderId="49" xfId="10" applyNumberFormat="1" applyFont="1" applyFill="1" applyBorder="1" applyAlignment="1" applyProtection="1">
      <alignment horizontal="center" vertical="center" shrinkToFit="1"/>
      <protection locked="0"/>
    </xf>
    <xf numFmtId="181" fontId="90" fillId="0" borderId="15" xfId="10" applyNumberFormat="1" applyFont="1" applyFill="1" applyBorder="1" applyAlignment="1" applyProtection="1">
      <alignment horizontal="center" vertical="center" shrinkToFit="1"/>
      <protection locked="0"/>
    </xf>
    <xf numFmtId="180" fontId="90" fillId="0" borderId="49" xfId="10" applyNumberFormat="1" applyFont="1" applyFill="1" applyBorder="1" applyAlignment="1" applyProtection="1">
      <alignment vertical="center" shrinkToFit="1"/>
      <protection locked="0"/>
    </xf>
    <xf numFmtId="180" fontId="90" fillId="0" borderId="26" xfId="10" applyNumberFormat="1" applyFont="1" applyFill="1" applyBorder="1" applyAlignment="1" applyProtection="1">
      <alignment vertical="center" shrinkToFit="1"/>
      <protection locked="0"/>
    </xf>
    <xf numFmtId="0" fontId="0" fillId="0" borderId="101" xfId="0" applyFill="1" applyBorder="1" applyAlignment="1">
      <alignment horizontal="center" vertical="center"/>
    </xf>
    <xf numFmtId="0" fontId="0" fillId="0" borderId="102" xfId="0" applyFill="1" applyBorder="1" applyAlignment="1">
      <alignment vertical="center" wrapText="1"/>
    </xf>
    <xf numFmtId="180" fontId="90" fillId="0" borderId="15" xfId="10" applyNumberFormat="1" applyFont="1" applyFill="1" applyBorder="1" applyAlignment="1" applyProtection="1">
      <alignment vertical="center" shrinkToFit="1"/>
      <protection locked="0"/>
    </xf>
    <xf numFmtId="180" fontId="90" fillId="0" borderId="29" xfId="10" applyNumberFormat="1" applyFont="1" applyFill="1" applyBorder="1" applyAlignment="1" applyProtection="1">
      <alignment vertical="center" shrinkToFit="1"/>
      <protection locked="0"/>
    </xf>
    <xf numFmtId="180" fontId="90" fillId="0" borderId="63" xfId="10" applyNumberFormat="1" applyFont="1" applyFill="1" applyBorder="1" applyAlignment="1" applyProtection="1">
      <alignment vertical="center" shrinkToFit="1"/>
      <protection locked="0"/>
    </xf>
    <xf numFmtId="0" fontId="68" fillId="0" borderId="37" xfId="10" applyFont="1" applyFill="1" applyBorder="1" applyAlignment="1" applyProtection="1">
      <alignment horizontal="center" vertical="center" shrinkToFit="1"/>
      <protection locked="0"/>
    </xf>
    <xf numFmtId="0" fontId="68" fillId="0" borderId="22" xfId="10" applyFont="1" applyFill="1" applyBorder="1" applyAlignment="1" applyProtection="1">
      <alignment horizontal="center" vertical="center" shrinkToFit="1"/>
      <protection locked="0"/>
    </xf>
    <xf numFmtId="0" fontId="68" fillId="0" borderId="30" xfId="10" applyFont="1" applyFill="1" applyBorder="1" applyAlignment="1" applyProtection="1">
      <alignment horizontal="center" vertical="center" shrinkToFit="1"/>
      <protection locked="0"/>
    </xf>
    <xf numFmtId="182" fontId="0" fillId="0" borderId="64" xfId="14" applyNumberFormat="1" applyFont="1" applyFill="1" applyBorder="1" applyAlignment="1" applyProtection="1">
      <alignment horizontal="center" vertical="center" shrinkToFit="1"/>
      <protection locked="0"/>
    </xf>
    <xf numFmtId="0" fontId="5" fillId="11" borderId="15" xfId="0" applyFont="1" applyFill="1" applyBorder="1">
      <alignment vertical="center"/>
    </xf>
    <xf numFmtId="0" fontId="23" fillId="0" borderId="15" xfId="10" applyFont="1" applyFill="1" applyBorder="1" applyAlignment="1" applyProtection="1">
      <alignment vertical="center" shrinkToFit="1"/>
      <protection locked="0"/>
    </xf>
    <xf numFmtId="0" fontId="23" fillId="0" borderId="58" xfId="10" applyFont="1" applyFill="1" applyBorder="1" applyAlignment="1" applyProtection="1">
      <alignment vertical="center" shrinkToFit="1"/>
      <protection locked="0"/>
    </xf>
    <xf numFmtId="0" fontId="14" fillId="0" borderId="15" xfId="10" applyFont="1" applyFill="1" applyBorder="1" applyAlignment="1" applyProtection="1">
      <alignment vertical="center" shrinkToFit="1"/>
      <protection locked="0"/>
    </xf>
    <xf numFmtId="38" fontId="23" fillId="0" borderId="21" xfId="10" applyNumberFormat="1" applyFont="1" applyFill="1" applyBorder="1" applyAlignment="1" applyProtection="1">
      <alignment vertical="center" wrapText="1" shrinkToFit="1"/>
      <protection locked="0"/>
    </xf>
    <xf numFmtId="0" fontId="23" fillId="0" borderId="54" xfId="10" applyFont="1" applyFill="1" applyBorder="1" applyAlignment="1" applyProtection="1">
      <alignment vertical="center" shrinkToFit="1"/>
      <protection locked="0"/>
    </xf>
    <xf numFmtId="0" fontId="68" fillId="0" borderId="56" xfId="10" applyFont="1" applyFill="1" applyBorder="1" applyAlignment="1" applyProtection="1">
      <alignment horizontal="center" vertical="center" shrinkToFit="1"/>
      <protection locked="0"/>
    </xf>
    <xf numFmtId="38" fontId="23" fillId="0" borderId="74" xfId="10" applyNumberFormat="1" applyFont="1" applyFill="1" applyBorder="1" applyAlignment="1" applyProtection="1">
      <alignment vertical="center" shrinkToFit="1"/>
      <protection locked="0"/>
    </xf>
    <xf numFmtId="38" fontId="35" fillId="0" borderId="56" xfId="10" applyNumberFormat="1" applyFont="1" applyFill="1" applyBorder="1" applyAlignment="1">
      <alignment vertical="center" shrinkToFit="1"/>
    </xf>
    <xf numFmtId="38" fontId="35" fillId="0" borderId="54" xfId="10" applyNumberFormat="1" applyFont="1" applyFill="1" applyBorder="1" applyAlignment="1">
      <alignment vertical="center" shrinkToFit="1"/>
    </xf>
    <xf numFmtId="38" fontId="68" fillId="0" borderId="56" xfId="10" applyNumberFormat="1" applyFont="1" applyFill="1" applyBorder="1" applyAlignment="1" applyProtection="1">
      <alignment vertical="center" shrinkToFit="1"/>
      <protection locked="0"/>
    </xf>
    <xf numFmtId="38" fontId="35" fillId="0" borderId="62" xfId="10" applyNumberFormat="1" applyFont="1" applyFill="1" applyBorder="1" applyAlignment="1">
      <alignment vertical="center" shrinkToFit="1"/>
    </xf>
    <xf numFmtId="38" fontId="23" fillId="0" borderId="15" xfId="10" applyNumberFormat="1" applyFont="1" applyFill="1" applyBorder="1" applyAlignment="1" applyProtection="1">
      <alignment vertical="center" wrapText="1" shrinkToFit="1"/>
      <protection locked="0"/>
    </xf>
    <xf numFmtId="38" fontId="23" fillId="0" borderId="65" xfId="10" applyNumberFormat="1" applyFont="1" applyFill="1" applyBorder="1" applyAlignment="1" applyProtection="1">
      <alignment vertical="center" shrinkToFit="1"/>
      <protection locked="0"/>
    </xf>
    <xf numFmtId="180" fontId="14" fillId="0" borderId="62" xfId="10" applyNumberFormat="1" applyFont="1" applyFill="1" applyBorder="1" applyAlignment="1" applyProtection="1">
      <alignment vertical="center" shrinkToFit="1"/>
      <protection locked="0"/>
    </xf>
    <xf numFmtId="181" fontId="14" fillId="0" borderId="54" xfId="10" applyNumberFormat="1" applyFont="1" applyFill="1" applyBorder="1" applyAlignment="1" applyProtection="1">
      <alignment horizontal="center" vertical="center" shrinkToFit="1"/>
      <protection locked="0"/>
    </xf>
    <xf numFmtId="180" fontId="90" fillId="0" borderId="54" xfId="10" applyNumberFormat="1" applyFont="1" applyFill="1" applyBorder="1" applyAlignment="1" applyProtection="1">
      <alignment vertical="center" shrinkToFit="1"/>
      <protection locked="0"/>
    </xf>
    <xf numFmtId="180" fontId="14" fillId="0" borderId="54" xfId="10" applyNumberFormat="1" applyFont="1" applyFill="1" applyBorder="1" applyAlignment="1" applyProtection="1">
      <alignment vertical="center" shrinkToFit="1"/>
      <protection locked="0"/>
    </xf>
    <xf numFmtId="0" fontId="0" fillId="0" borderId="54" xfId="0" applyBorder="1" applyAlignment="1">
      <alignment horizontal="left" vertical="center" wrapText="1"/>
    </xf>
    <xf numFmtId="0" fontId="0" fillId="0" borderId="5" xfId="0" applyBorder="1" applyAlignment="1">
      <alignment horizontal="left" vertical="center"/>
    </xf>
    <xf numFmtId="0" fontId="83" fillId="14" borderId="15" xfId="0" applyFont="1" applyFill="1" applyBorder="1" applyAlignment="1">
      <alignment horizontal="center" vertical="center"/>
    </xf>
    <xf numFmtId="0" fontId="83" fillId="14" borderId="65" xfId="0" applyFont="1" applyFill="1" applyBorder="1" applyAlignment="1">
      <alignment horizontal="center" vertical="center"/>
    </xf>
    <xf numFmtId="0" fontId="38" fillId="15" borderId="96" xfId="0" applyFont="1" applyFill="1" applyBorder="1" applyAlignment="1">
      <alignment horizontal="left" vertical="center" wrapText="1"/>
    </xf>
    <xf numFmtId="0" fontId="38" fillId="15" borderId="97" xfId="0" applyFont="1" applyFill="1" applyBorder="1" applyAlignment="1">
      <alignment horizontal="left" vertical="center" wrapText="1"/>
    </xf>
    <xf numFmtId="0" fontId="38" fillId="15" borderId="98" xfId="0" applyFont="1" applyFill="1" applyBorder="1" applyAlignment="1">
      <alignment horizontal="left" vertical="center" wrapText="1"/>
    </xf>
    <xf numFmtId="0" fontId="0" fillId="0" borderId="21" xfId="0" applyBorder="1" applyAlignment="1">
      <alignment horizontal="left" vertical="center"/>
    </xf>
    <xf numFmtId="0" fontId="0" fillId="0" borderId="6" xfId="0" applyBorder="1" applyAlignment="1">
      <alignment horizontal="left" vertical="center"/>
    </xf>
    <xf numFmtId="0" fontId="0" fillId="0" borderId="99" xfId="0" applyBorder="1" applyAlignment="1">
      <alignment horizontal="left" vertical="center" wrapText="1"/>
    </xf>
    <xf numFmtId="0" fontId="0" fillId="0" borderId="100" xfId="0" applyBorder="1" applyAlignment="1">
      <alignment horizontal="left" vertical="center"/>
    </xf>
    <xf numFmtId="0" fontId="0" fillId="0" borderId="100" xfId="0" applyBorder="1" applyAlignment="1">
      <alignment horizontal="left" vertical="center" wrapText="1"/>
    </xf>
    <xf numFmtId="0" fontId="0" fillId="0" borderId="103" xfId="0" applyBorder="1" applyAlignment="1">
      <alignment horizontal="left" vertical="center"/>
    </xf>
    <xf numFmtId="0" fontId="0" fillId="0" borderId="96" xfId="0" applyBorder="1" applyAlignment="1">
      <alignment horizontal="left" vertical="center"/>
    </xf>
    <xf numFmtId="0" fontId="0" fillId="0" borderId="99" xfId="0" applyBorder="1" applyAlignment="1">
      <alignment horizontal="left" vertical="center"/>
    </xf>
    <xf numFmtId="0" fontId="0" fillId="0" borderId="107" xfId="0" applyBorder="1" applyAlignment="1">
      <alignment horizontal="left" vertical="center"/>
    </xf>
    <xf numFmtId="0" fontId="0" fillId="0" borderId="108" xfId="0" applyBorder="1" applyAlignment="1">
      <alignment horizontal="left" vertical="center"/>
    </xf>
    <xf numFmtId="0" fontId="0" fillId="0" borderId="53" xfId="0" applyBorder="1" applyAlignment="1">
      <alignment horizontal="left" vertical="center" wrapText="1"/>
    </xf>
    <xf numFmtId="0" fontId="0" fillId="0" borderId="2" xfId="0" applyBorder="1" applyAlignment="1">
      <alignment horizontal="left" vertical="center"/>
    </xf>
    <xf numFmtId="0" fontId="0" fillId="0" borderId="97" xfId="0" applyBorder="1" applyAlignment="1">
      <alignment horizontal="left" vertical="center" wrapText="1"/>
    </xf>
    <xf numFmtId="0" fontId="0" fillId="0" borderId="98" xfId="0" applyBorder="1" applyAlignment="1">
      <alignment horizontal="left" vertical="center" wrapText="1"/>
    </xf>
    <xf numFmtId="0" fontId="0" fillId="0" borderId="107" xfId="0" applyBorder="1" applyAlignment="1">
      <alignment horizontal="left" vertical="center" wrapText="1"/>
    </xf>
    <xf numFmtId="0" fontId="0" fillId="0" borderId="108" xfId="0" applyBorder="1" applyAlignment="1">
      <alignment horizontal="left" vertical="center" wrapText="1"/>
    </xf>
    <xf numFmtId="0" fontId="0" fillId="0" borderId="109" xfId="0" applyBorder="1" applyAlignment="1">
      <alignment horizontal="left" vertical="center" wrapText="1"/>
    </xf>
    <xf numFmtId="0" fontId="0" fillId="0" borderId="110" xfId="0" applyBorder="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113" xfId="0" applyBorder="1" applyAlignment="1">
      <alignment horizontal="left" vertical="center" wrapText="1"/>
    </xf>
    <xf numFmtId="0" fontId="0" fillId="0" borderId="65" xfId="0"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horizontal="left" vertical="center"/>
    </xf>
    <xf numFmtId="0" fontId="0" fillId="0" borderId="109" xfId="0" applyBorder="1" applyAlignment="1">
      <alignment horizontal="left" vertical="center"/>
    </xf>
    <xf numFmtId="0" fontId="0" fillId="0" borderId="110" xfId="0" applyBorder="1" applyAlignment="1">
      <alignment horizontal="left" vertical="center"/>
    </xf>
    <xf numFmtId="0" fontId="0" fillId="0" borderId="114" xfId="0" applyBorder="1" applyAlignment="1">
      <alignment horizontal="left" vertical="center"/>
    </xf>
    <xf numFmtId="0" fontId="0" fillId="0" borderId="115" xfId="0" applyBorder="1" applyAlignment="1">
      <alignment horizontal="left" vertical="center"/>
    </xf>
    <xf numFmtId="0" fontId="0" fillId="5" borderId="25" xfId="0" applyFill="1" applyBorder="1" applyAlignment="1">
      <alignment horizontal="distributed" vertical="center"/>
    </xf>
    <xf numFmtId="0" fontId="0" fillId="5" borderId="26" xfId="0" applyFill="1" applyBorder="1" applyAlignment="1">
      <alignment horizontal="distributed" vertical="center"/>
    </xf>
    <xf numFmtId="0" fontId="0" fillId="11" borderId="51" xfId="0" applyFill="1" applyBorder="1" applyAlignment="1">
      <alignment horizontal="center" vertical="center"/>
    </xf>
    <xf numFmtId="0" fontId="0" fillId="11" borderId="49" xfId="0" applyFill="1" applyBorder="1" applyAlignment="1">
      <alignment horizontal="center" vertical="center"/>
    </xf>
    <xf numFmtId="0" fontId="0" fillId="11" borderId="52" xfId="0" applyFill="1" applyBorder="1" applyAlignment="1">
      <alignment horizontal="center" vertical="center"/>
    </xf>
    <xf numFmtId="0" fontId="0" fillId="5" borderId="47" xfId="0" applyFill="1" applyBorder="1" applyAlignment="1">
      <alignment horizontal="distributed" vertical="center"/>
    </xf>
    <xf numFmtId="0" fontId="0" fillId="5" borderId="15" xfId="0" applyFill="1" applyBorder="1" applyAlignment="1">
      <alignment horizontal="distributed" vertical="center"/>
    </xf>
    <xf numFmtId="0" fontId="0" fillId="11" borderId="65" xfId="0" applyFill="1" applyBorder="1" applyAlignment="1">
      <alignment horizontal="center" vertical="center"/>
    </xf>
    <xf numFmtId="0" fontId="0" fillId="11" borderId="31" xfId="0" applyFill="1" applyBorder="1" applyAlignment="1">
      <alignment horizontal="center" vertical="center"/>
    </xf>
    <xf numFmtId="0" fontId="0" fillId="11" borderId="66" xfId="0" applyFill="1" applyBorder="1" applyAlignment="1">
      <alignment horizontal="center" vertical="center"/>
    </xf>
    <xf numFmtId="0" fontId="0" fillId="5" borderId="28" xfId="0" applyFill="1" applyBorder="1" applyAlignment="1">
      <alignment horizontal="distributed" vertical="center"/>
    </xf>
    <xf numFmtId="0" fontId="0" fillId="5" borderId="29" xfId="0" applyFill="1" applyBorder="1" applyAlignment="1">
      <alignment horizontal="distributed" vertical="center"/>
    </xf>
    <xf numFmtId="0" fontId="56" fillId="11" borderId="46" xfId="15" applyFill="1" applyBorder="1" applyAlignment="1">
      <alignment horizontal="center" vertical="center"/>
    </xf>
    <xf numFmtId="0" fontId="56" fillId="11" borderId="44" xfId="15" applyFill="1" applyBorder="1" applyAlignment="1">
      <alignment horizontal="center" vertical="center"/>
    </xf>
    <xf numFmtId="0" fontId="56" fillId="11" borderId="64" xfId="15" applyFill="1" applyBorder="1" applyAlignment="1">
      <alignment horizontal="center"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4" xfId="0" applyFill="1" applyBorder="1" applyAlignment="1">
      <alignment horizontal="distributed" vertical="center"/>
    </xf>
    <xf numFmtId="0" fontId="0" fillId="5" borderId="9" xfId="0" applyFill="1" applyBorder="1" applyAlignment="1">
      <alignment horizontal="distributed" vertical="center"/>
    </xf>
    <xf numFmtId="0" fontId="0" fillId="5" borderId="35" xfId="0" applyFill="1" applyBorder="1" applyAlignment="1">
      <alignment horizontal="distributed" vertical="center"/>
    </xf>
    <xf numFmtId="0" fontId="0" fillId="5" borderId="36" xfId="0" applyFill="1" applyBorder="1" applyAlignment="1">
      <alignment horizontal="distributed" vertical="center"/>
    </xf>
    <xf numFmtId="0" fontId="0" fillId="11" borderId="46" xfId="0" applyFill="1" applyBorder="1" applyAlignment="1">
      <alignment horizontal="center" vertical="center"/>
    </xf>
    <xf numFmtId="0" fontId="0" fillId="11" borderId="44" xfId="0" applyFill="1" applyBorder="1" applyAlignment="1">
      <alignment horizontal="center" vertical="center"/>
    </xf>
    <xf numFmtId="0" fontId="0" fillId="11" borderId="64" xfId="0" applyFill="1" applyBorder="1" applyAlignment="1">
      <alignment horizontal="center" vertical="center"/>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left" vertical="top" wrapText="1"/>
    </xf>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10" xfId="0" applyFont="1" applyBorder="1" applyAlignment="1">
      <alignment horizontal="left" vertical="top" wrapText="1"/>
    </xf>
    <xf numFmtId="0" fontId="19" fillId="0" borderId="69" xfId="0" applyFont="1" applyBorder="1" applyAlignment="1">
      <alignment horizontal="center" vertical="center"/>
    </xf>
    <xf numFmtId="0" fontId="19" fillId="0" borderId="74" xfId="0" applyFont="1" applyBorder="1" applyAlignment="1">
      <alignment horizontal="center" vertical="center"/>
    </xf>
    <xf numFmtId="0" fontId="19" fillId="0" borderId="37" xfId="0" applyFont="1" applyBorder="1" applyAlignment="1">
      <alignment horizontal="center" vertical="center"/>
    </xf>
    <xf numFmtId="0" fontId="19" fillId="0" borderId="5" xfId="0" applyFont="1" applyBorder="1" applyAlignment="1">
      <alignment horizontal="center" vertical="center"/>
    </xf>
    <xf numFmtId="0" fontId="19" fillId="0" borderId="82" xfId="0" applyFont="1" applyBorder="1" applyAlignment="1">
      <alignment horizontal="center" vertical="center" wrapText="1"/>
    </xf>
    <xf numFmtId="0" fontId="19" fillId="0" borderId="56" xfId="0" applyFont="1" applyBorder="1" applyAlignment="1">
      <alignment horizontal="center" vertical="center" wrapText="1"/>
    </xf>
    <xf numFmtId="0" fontId="19" fillId="6" borderId="72" xfId="0" applyFont="1" applyFill="1" applyBorder="1" applyAlignment="1">
      <alignment horizontal="center" vertical="center"/>
    </xf>
    <xf numFmtId="0" fontId="19" fillId="6" borderId="49" xfId="0" applyFont="1" applyFill="1" applyBorder="1" applyAlignment="1">
      <alignment horizontal="center" vertical="center"/>
    </xf>
    <xf numFmtId="0" fontId="19" fillId="6" borderId="52" xfId="0" applyFont="1" applyFill="1" applyBorder="1" applyAlignment="1">
      <alignment horizontal="center" vertical="center"/>
    </xf>
    <xf numFmtId="0" fontId="0" fillId="4" borderId="72" xfId="0" applyFill="1" applyBorder="1" applyAlignment="1">
      <alignment horizontal="center" vertical="center"/>
    </xf>
    <xf numFmtId="0" fontId="0" fillId="4" borderId="49" xfId="0" applyFill="1" applyBorder="1" applyAlignment="1">
      <alignment horizontal="center" vertical="center"/>
    </xf>
    <xf numFmtId="0" fontId="0" fillId="4" borderId="52" xfId="0" applyFill="1" applyBorder="1" applyAlignment="1">
      <alignment horizontal="center" vertical="center"/>
    </xf>
    <xf numFmtId="0" fontId="0" fillId="7" borderId="72" xfId="0" applyFill="1" applyBorder="1" applyAlignment="1">
      <alignment horizontal="center" vertical="center"/>
    </xf>
    <xf numFmtId="0" fontId="0" fillId="7" borderId="49" xfId="0" applyFill="1" applyBorder="1" applyAlignment="1">
      <alignment horizontal="center" vertical="center"/>
    </xf>
    <xf numFmtId="0" fontId="0" fillId="7" borderId="52" xfId="0" applyFill="1" applyBorder="1" applyAlignment="1">
      <alignment horizontal="center" vertical="center"/>
    </xf>
    <xf numFmtId="0" fontId="0" fillId="0" borderId="118" xfId="0"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xf>
    <xf numFmtId="0" fontId="0" fillId="0" borderId="120" xfId="0" applyBorder="1" applyAlignment="1">
      <alignment horizontal="left" vertical="center" wrapText="1"/>
    </xf>
    <xf numFmtId="0" fontId="0" fillId="0" borderId="21"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20" xfId="0" applyBorder="1" applyAlignment="1">
      <alignment horizontal="left" vertical="center"/>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01" xfId="0" applyBorder="1" applyAlignment="1">
      <alignment horizontal="left" vertical="center" wrapText="1"/>
    </xf>
    <xf numFmtId="0" fontId="0" fillId="0" borderId="123" xfId="0" applyBorder="1" applyAlignment="1">
      <alignment horizontal="left" vertical="center" wrapText="1"/>
    </xf>
    <xf numFmtId="0" fontId="0" fillId="15" borderId="96" xfId="0" applyFill="1" applyBorder="1" applyAlignment="1">
      <alignment horizontal="left" vertical="center" wrapText="1"/>
    </xf>
    <xf numFmtId="0" fontId="0" fillId="15" borderId="97" xfId="0" applyFill="1" applyBorder="1" applyAlignment="1">
      <alignment horizontal="left" vertical="center" wrapText="1"/>
    </xf>
    <xf numFmtId="0" fontId="0" fillId="15" borderId="98" xfId="0" applyFill="1" applyBorder="1" applyAlignment="1">
      <alignment horizontal="left" vertical="center" wrapText="1"/>
    </xf>
    <xf numFmtId="0" fontId="0" fillId="0" borderId="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0" fontId="0" fillId="0" borderId="130" xfId="0" applyBorder="1" applyAlignment="1">
      <alignment horizontal="left" vertical="center" wrapText="1"/>
    </xf>
    <xf numFmtId="0" fontId="0" fillId="0" borderId="111" xfId="0" applyBorder="1" applyAlignment="1">
      <alignment horizontal="left" vertical="center" wrapText="1"/>
    </xf>
    <xf numFmtId="0" fontId="0" fillId="0" borderId="0" xfId="0" applyAlignment="1">
      <alignment horizontal="left" vertical="top" wrapText="1"/>
    </xf>
    <xf numFmtId="0" fontId="0" fillId="0" borderId="129" xfId="0" applyBorder="1" applyAlignment="1">
      <alignment horizontal="left" vertical="center" wrapText="1"/>
    </xf>
    <xf numFmtId="0" fontId="38" fillId="0" borderId="129" xfId="0" applyFont="1" applyBorder="1" applyAlignment="1">
      <alignment horizontal="left" vertical="center" wrapText="1"/>
    </xf>
    <xf numFmtId="0" fontId="5" fillId="11" borderId="31" xfId="0" applyFont="1" applyFill="1" applyBorder="1" applyAlignment="1">
      <alignment horizontal="distributed"/>
    </xf>
    <xf numFmtId="0" fontId="5" fillId="11" borderId="31"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5" fillId="11" borderId="1" xfId="0" applyFont="1" applyFill="1" applyBorder="1" applyAlignment="1">
      <alignment horizontal="distributed"/>
    </xf>
    <xf numFmtId="0" fontId="5" fillId="11" borderId="1" xfId="0" applyFont="1" applyFill="1" applyBorder="1" applyAlignment="1" applyProtection="1">
      <alignment horizontal="center" vertical="center" shrinkToFit="1"/>
      <protection locked="0"/>
    </xf>
    <xf numFmtId="0" fontId="5" fillId="11" borderId="38"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11" borderId="64" xfId="0" applyFont="1" applyFill="1" applyBorder="1" applyAlignment="1" applyProtection="1">
      <alignment horizontal="left" vertical="center"/>
      <protection locked="0"/>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45" xfId="0" applyFont="1" applyBorder="1" applyAlignment="1">
      <alignment horizontal="left" vertical="top" wrapText="1"/>
    </xf>
    <xf numFmtId="0" fontId="5" fillId="11" borderId="0" xfId="0" applyFont="1" applyFill="1" applyAlignment="1" applyProtection="1">
      <alignment horizontal="left" shrinkToFit="1"/>
      <protection locked="0"/>
    </xf>
    <xf numFmtId="38" fontId="7" fillId="0" borderId="65" xfId="0" applyNumberFormat="1" applyFont="1" applyFill="1" applyBorder="1" applyAlignment="1">
      <alignment vertical="center"/>
    </xf>
    <xf numFmtId="38" fontId="7" fillId="0" borderId="31" xfId="0" applyNumberFormat="1" applyFont="1" applyFill="1" applyBorder="1" applyAlignment="1">
      <alignment vertical="center"/>
    </xf>
    <xf numFmtId="38" fontId="7" fillId="0" borderId="46" xfId="0" applyNumberFormat="1" applyFont="1" applyFill="1" applyBorder="1" applyAlignment="1" applyProtection="1">
      <alignment vertical="center"/>
      <protection locked="0"/>
    </xf>
    <xf numFmtId="38" fontId="7" fillId="0" borderId="44" xfId="0" applyNumberFormat="1" applyFont="1" applyFill="1" applyBorder="1" applyAlignment="1" applyProtection="1">
      <alignment vertical="center"/>
      <protection locked="0"/>
    </xf>
    <xf numFmtId="38" fontId="7" fillId="0" borderId="5" xfId="6" applyFont="1" applyFill="1" applyBorder="1" applyAlignment="1" applyProtection="1">
      <alignment horizontal="right"/>
    </xf>
    <xf numFmtId="38" fontId="7" fillId="0" borderId="1" xfId="6" applyFont="1" applyFill="1" applyBorder="1" applyAlignment="1" applyProtection="1">
      <alignment horizontal="right"/>
    </xf>
    <xf numFmtId="0" fontId="8" fillId="0" borderId="48" xfId="0" applyFont="1" applyBorder="1" applyAlignment="1">
      <alignment vertical="top" wrapText="1"/>
    </xf>
    <xf numFmtId="0" fontId="5" fillId="0" borderId="1" xfId="0" applyFont="1" applyBorder="1" applyAlignment="1">
      <alignment vertical="top" wrapText="1"/>
    </xf>
    <xf numFmtId="0" fontId="5" fillId="0" borderId="10" xfId="0" applyFont="1" applyBorder="1" applyAlignment="1">
      <alignment vertical="top" wrapText="1"/>
    </xf>
    <xf numFmtId="38" fontId="7" fillId="0" borderId="51" xfId="6" applyFont="1" applyFill="1" applyBorder="1" applyAlignment="1" applyProtection="1">
      <alignment horizontal="center" vertical="center"/>
    </xf>
    <xf numFmtId="38" fontId="7" fillId="0" borderId="49" xfId="6" applyFont="1" applyFill="1" applyBorder="1" applyAlignment="1" applyProtection="1">
      <alignment horizontal="center" vertical="center"/>
    </xf>
    <xf numFmtId="38" fontId="7" fillId="0" borderId="50" xfId="6" applyFont="1" applyFill="1" applyBorder="1" applyAlignment="1" applyProtection="1">
      <alignment horizontal="center" vertical="center"/>
    </xf>
    <xf numFmtId="38" fontId="7" fillId="2" borderId="51" xfId="6" applyFont="1" applyFill="1" applyBorder="1" applyAlignment="1" applyProtection="1">
      <alignment horizontal="center" vertical="center"/>
      <protection locked="0"/>
    </xf>
    <xf numFmtId="38" fontId="7" fillId="2" borderId="49" xfId="6" applyFont="1" applyFill="1" applyBorder="1" applyAlignment="1" applyProtection="1">
      <alignment horizontal="center" vertical="center"/>
      <protection locked="0"/>
    </xf>
    <xf numFmtId="38" fontId="7" fillId="2" borderId="52" xfId="6" applyFont="1" applyFill="1" applyBorder="1" applyAlignment="1" applyProtection="1">
      <alignment horizontal="center" vertical="center"/>
      <protection locked="0"/>
    </xf>
    <xf numFmtId="0" fontId="7" fillId="0" borderId="68" xfId="0" applyFont="1" applyBorder="1" applyAlignment="1">
      <alignment horizontal="left" vertical="center" wrapText="1"/>
    </xf>
    <xf numFmtId="0" fontId="0" fillId="0" borderId="4" xfId="0" applyFont="1" applyBorder="1" applyAlignment="1">
      <alignment horizontal="left" vertical="center"/>
    </xf>
    <xf numFmtId="0" fontId="0" fillId="0" borderId="11" xfId="0" applyFont="1" applyBorder="1" applyAlignment="1">
      <alignment horizontal="left" vertical="center"/>
    </xf>
    <xf numFmtId="38" fontId="7" fillId="0" borderId="60" xfId="0" applyNumberFormat="1" applyFont="1" applyFill="1" applyBorder="1" applyAlignment="1">
      <alignment horizontal="right" vertical="center"/>
    </xf>
    <xf numFmtId="38" fontId="7" fillId="0" borderId="53" xfId="0" applyNumberFormat="1" applyFont="1" applyFill="1" applyBorder="1" applyAlignment="1">
      <alignment horizontal="right" vertical="center"/>
    </xf>
    <xf numFmtId="38" fontId="7" fillId="0" borderId="2" xfId="0" applyNumberFormat="1" applyFont="1" applyFill="1" applyBorder="1" applyAlignment="1">
      <alignment horizontal="right" vertical="center"/>
    </xf>
    <xf numFmtId="0" fontId="7" fillId="0" borderId="65" xfId="0" applyFont="1" applyBorder="1" applyAlignment="1">
      <alignment vertical="center" wrapText="1"/>
    </xf>
    <xf numFmtId="0" fontId="7" fillId="0" borderId="31" xfId="0" applyFont="1" applyBorder="1" applyAlignment="1">
      <alignment vertical="center" wrapText="1"/>
    </xf>
    <xf numFmtId="0" fontId="7" fillId="0" borderId="17" xfId="0" applyFont="1" applyBorder="1" applyAlignment="1">
      <alignment vertical="center" wrapText="1"/>
    </xf>
    <xf numFmtId="0" fontId="7" fillId="0" borderId="65" xfId="0" applyFont="1" applyBorder="1" applyAlignment="1">
      <alignment horizontal="center" vertical="center"/>
    </xf>
    <xf numFmtId="0" fontId="7" fillId="0" borderId="31" xfId="0" applyFont="1" applyBorder="1" applyAlignment="1">
      <alignment horizontal="center" vertical="center"/>
    </xf>
    <xf numFmtId="0" fontId="7" fillId="0" borderId="66" xfId="0" applyFont="1" applyBorder="1" applyAlignment="1">
      <alignment horizontal="center" vertical="center"/>
    </xf>
    <xf numFmtId="0" fontId="7" fillId="0" borderId="46" xfId="0" applyFont="1" applyBorder="1" applyAlignment="1">
      <alignment horizontal="center" vertical="center"/>
    </xf>
    <xf numFmtId="0" fontId="7" fillId="0" borderId="44" xfId="0" applyFont="1" applyBorder="1" applyAlignment="1">
      <alignment horizontal="center" vertical="center"/>
    </xf>
    <xf numFmtId="0" fontId="7" fillId="0" borderId="64" xfId="0" applyFont="1" applyBorder="1" applyAlignment="1">
      <alignment horizontal="center" vertical="center"/>
    </xf>
    <xf numFmtId="0" fontId="7" fillId="0" borderId="61" xfId="0" applyFont="1" applyBorder="1" applyAlignment="1">
      <alignment horizontal="center" vertical="center" wrapText="1"/>
    </xf>
    <xf numFmtId="0" fontId="0" fillId="0" borderId="62" xfId="0" applyFont="1" applyBorder="1" applyAlignment="1">
      <alignment horizontal="center" vertical="center"/>
    </xf>
    <xf numFmtId="0" fontId="7" fillId="0" borderId="61" xfId="0" applyFont="1" applyBorder="1" applyAlignment="1">
      <alignment horizontal="center" vertical="center"/>
    </xf>
    <xf numFmtId="0" fontId="0" fillId="0" borderId="41" xfId="0" applyFont="1" applyBorder="1" applyAlignment="1">
      <alignment horizontal="center" vertical="center"/>
    </xf>
    <xf numFmtId="3" fontId="7" fillId="0" borderId="65" xfId="0" applyNumberFormat="1" applyFont="1" applyFill="1" applyBorder="1" applyAlignment="1" applyProtection="1">
      <alignment horizontal="center" vertical="center"/>
      <protection locked="0"/>
    </xf>
    <xf numFmtId="3" fontId="7" fillId="0" borderId="31"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protection locked="0"/>
    </xf>
    <xf numFmtId="3" fontId="7" fillId="11" borderId="65" xfId="0" applyNumberFormat="1" applyFont="1" applyFill="1" applyBorder="1" applyAlignment="1" applyProtection="1">
      <alignment horizontal="right"/>
      <protection locked="0"/>
    </xf>
    <xf numFmtId="0" fontId="0" fillId="11" borderId="31" xfId="0" applyFont="1" applyFill="1" applyBorder="1" applyAlignment="1" applyProtection="1">
      <alignment vertical="center"/>
      <protection locked="0"/>
    </xf>
    <xf numFmtId="0" fontId="0" fillId="11" borderId="66" xfId="0" applyFont="1" applyFill="1" applyBorder="1" applyAlignment="1" applyProtection="1">
      <alignment vertical="center"/>
      <protection locked="0"/>
    </xf>
    <xf numFmtId="0" fontId="8" fillId="0" borderId="23" xfId="0" applyFont="1" applyBorder="1" applyAlignment="1">
      <alignment horizontal="left" vertical="top" wrapText="1"/>
    </xf>
    <xf numFmtId="0" fontId="19" fillId="0" borderId="23" xfId="0" applyFont="1" applyBorder="1" applyAlignment="1">
      <alignment horizontal="left" vertical="center" wrapText="1"/>
    </xf>
    <xf numFmtId="0" fontId="5" fillId="0" borderId="68" xfId="0" applyFont="1" applyBorder="1" applyAlignment="1">
      <alignment horizontal="left" vertical="center"/>
    </xf>
    <xf numFmtId="0" fontId="5" fillId="0" borderId="4" xfId="0" applyFont="1" applyBorder="1" applyAlignment="1">
      <alignment horizontal="left" vertical="center"/>
    </xf>
    <xf numFmtId="0" fontId="5" fillId="0" borderId="34" xfId="0" applyFont="1" applyBorder="1" applyAlignment="1">
      <alignment horizontal="left" vertical="center"/>
    </xf>
    <xf numFmtId="0" fontId="5" fillId="0" borderId="0" xfId="0" applyFont="1" applyAlignment="1">
      <alignment horizontal="left" vertical="center"/>
    </xf>
    <xf numFmtId="0" fontId="7" fillId="11" borderId="4" xfId="0" applyFont="1" applyFill="1" applyBorder="1" applyAlignment="1" applyProtection="1">
      <alignment horizontal="left" vertical="center"/>
      <protection locked="0"/>
    </xf>
    <xf numFmtId="0" fontId="7" fillId="11" borderId="11" xfId="0" applyFont="1" applyFill="1" applyBorder="1" applyAlignment="1" applyProtection="1">
      <alignment horizontal="left" vertical="center"/>
      <protection locked="0"/>
    </xf>
    <xf numFmtId="0" fontId="7" fillId="11" borderId="0" xfId="0" applyFont="1" applyFill="1" applyAlignment="1" applyProtection="1">
      <alignment horizontal="left" vertical="center" shrinkToFit="1"/>
      <protection locked="0"/>
    </xf>
    <xf numFmtId="0" fontId="7" fillId="11" borderId="7" xfId="0" applyFont="1" applyFill="1" applyBorder="1" applyAlignment="1" applyProtection="1">
      <alignment horizontal="left" vertical="center" shrinkToFit="1"/>
      <protection locked="0"/>
    </xf>
    <xf numFmtId="0" fontId="7" fillId="11" borderId="0" xfId="0" applyFont="1" applyFill="1" applyAlignment="1" applyProtection="1">
      <alignment horizontal="left" vertical="center"/>
      <protection locked="0"/>
    </xf>
    <xf numFmtId="0" fontId="7" fillId="11" borderId="7" xfId="0" applyFont="1" applyFill="1" applyBorder="1" applyAlignment="1" applyProtection="1">
      <alignment horizontal="left" vertical="center"/>
      <protection locked="0"/>
    </xf>
    <xf numFmtId="0" fontId="7" fillId="11" borderId="1" xfId="0" applyFont="1" applyFill="1" applyBorder="1" applyAlignment="1" applyProtection="1">
      <alignment horizontal="left" vertical="center" shrinkToFit="1"/>
      <protection locked="0"/>
    </xf>
    <xf numFmtId="0" fontId="7" fillId="11" borderId="8" xfId="0" applyFont="1" applyFill="1" applyBorder="1" applyAlignment="1" applyProtection="1">
      <alignment horizontal="left" vertical="center" shrinkToFit="1"/>
      <protection locked="0"/>
    </xf>
    <xf numFmtId="0" fontId="5" fillId="0" borderId="34" xfId="0" applyFont="1" applyBorder="1" applyAlignment="1">
      <alignment vertical="center" wrapText="1"/>
    </xf>
    <xf numFmtId="0" fontId="0" fillId="0" borderId="0" xfId="0" applyFont="1" applyAlignment="1">
      <alignment vertical="center" wrapText="1"/>
    </xf>
    <xf numFmtId="0" fontId="0" fillId="0" borderId="9" xfId="0" applyFont="1" applyBorder="1" applyAlignment="1">
      <alignment vertical="center" wrapText="1"/>
    </xf>
    <xf numFmtId="0" fontId="0" fillId="0" borderId="48" xfId="0" applyFont="1" applyBorder="1" applyAlignment="1">
      <alignment vertical="center" wrapText="1"/>
    </xf>
    <xf numFmtId="0" fontId="0" fillId="0" borderId="1" xfId="0" applyFont="1" applyBorder="1" applyAlignment="1">
      <alignment vertical="center" wrapText="1"/>
    </xf>
    <xf numFmtId="0" fontId="0" fillId="0" borderId="10" xfId="0" applyFont="1" applyBorder="1" applyAlignment="1">
      <alignment vertical="center" wrapText="1"/>
    </xf>
    <xf numFmtId="3" fontId="5" fillId="0" borderId="65" xfId="0" applyNumberFormat="1" applyFont="1" applyBorder="1" applyAlignment="1">
      <alignment horizontal="center" vertical="center"/>
    </xf>
    <xf numFmtId="3" fontId="5" fillId="0" borderId="31" xfId="0" applyNumberFormat="1" applyFont="1" applyBorder="1" applyAlignment="1">
      <alignment horizontal="center" vertical="center"/>
    </xf>
    <xf numFmtId="3" fontId="5" fillId="0" borderId="17" xfId="0" applyNumberFormat="1" applyFont="1" applyBorder="1" applyAlignment="1">
      <alignment horizontal="center" vertical="center"/>
    </xf>
    <xf numFmtId="0" fontId="15" fillId="0" borderId="31" xfId="0" applyFont="1" applyBorder="1" applyAlignment="1">
      <alignment horizontal="center" vertical="center"/>
    </xf>
    <xf numFmtId="0" fontId="15" fillId="0" borderId="66" xfId="0" applyFont="1" applyBorder="1" applyAlignment="1">
      <alignment horizontal="center" vertical="center"/>
    </xf>
    <xf numFmtId="38" fontId="7" fillId="0" borderId="28" xfId="0" applyNumberFormat="1" applyFont="1" applyFill="1" applyBorder="1" applyAlignment="1">
      <alignment horizontal="right" vertical="center"/>
    </xf>
    <xf numFmtId="38" fontId="7" fillId="0" borderId="29" xfId="0" applyNumberFormat="1" applyFont="1" applyFill="1" applyBorder="1" applyAlignment="1">
      <alignment horizontal="right" vertical="center"/>
    </xf>
    <xf numFmtId="38" fontId="7" fillId="0" borderId="46" xfId="0" applyNumberFormat="1" applyFont="1" applyFill="1" applyBorder="1" applyAlignment="1">
      <alignment horizontal="right" vertical="center"/>
    </xf>
    <xf numFmtId="0" fontId="8" fillId="0" borderId="0" xfId="0" applyFont="1" applyAlignment="1">
      <alignment horizontal="left" vertical="top" wrapText="1"/>
    </xf>
    <xf numFmtId="0" fontId="0" fillId="0" borderId="0" xfId="0" applyFont="1" applyAlignment="1">
      <alignment horizontal="left" vertical="top" wrapText="1"/>
    </xf>
    <xf numFmtId="0" fontId="5" fillId="0" borderId="69" xfId="0" applyFont="1" applyBorder="1" applyAlignment="1">
      <alignment vertical="top" wrapText="1"/>
    </xf>
    <xf numFmtId="0" fontId="5" fillId="0" borderId="63" xfId="0" applyFont="1" applyBorder="1" applyAlignment="1">
      <alignment vertical="top" wrapText="1"/>
    </xf>
    <xf numFmtId="0" fontId="9" fillId="5" borderId="0" xfId="0" applyFont="1" applyFill="1" applyAlignment="1" applyProtection="1">
      <alignment horizontal="center" vertical="center"/>
      <protection locked="0"/>
    </xf>
    <xf numFmtId="0" fontId="7" fillId="0" borderId="32" xfId="0" applyFont="1" applyBorder="1" applyAlignment="1">
      <alignment horizontal="left" vertical="center" wrapText="1"/>
    </xf>
    <xf numFmtId="0" fontId="7" fillId="0" borderId="23" xfId="0" applyFont="1" applyBorder="1" applyAlignment="1">
      <alignment horizontal="left" vertical="center" wrapText="1"/>
    </xf>
    <xf numFmtId="0" fontId="7" fillId="0" borderId="33" xfId="0" applyFont="1" applyBorder="1" applyAlignment="1">
      <alignment horizontal="left" vertical="center" wrapText="1"/>
    </xf>
    <xf numFmtId="0" fontId="7" fillId="0" borderId="72" xfId="0" applyFont="1" applyBorder="1" applyAlignment="1">
      <alignment horizontal="distributed" vertical="center"/>
    </xf>
    <xf numFmtId="0" fontId="7" fillId="0" borderId="49" xfId="0" applyFont="1" applyBorder="1" applyAlignment="1">
      <alignment horizontal="distributed" vertical="center"/>
    </xf>
    <xf numFmtId="0" fontId="5" fillId="0" borderId="72" xfId="0" applyFont="1" applyFill="1" applyBorder="1" applyAlignment="1">
      <alignment horizontal="right" vertical="center" shrinkToFit="1"/>
    </xf>
    <xf numFmtId="0" fontId="5" fillId="0" borderId="49" xfId="0" applyFont="1" applyFill="1" applyBorder="1" applyAlignment="1">
      <alignment horizontal="right" vertical="center" shrinkToFit="1"/>
    </xf>
    <xf numFmtId="0" fontId="5" fillId="0" borderId="52" xfId="0" applyFont="1" applyFill="1" applyBorder="1" applyAlignment="1">
      <alignment horizontal="right" vertical="center" shrinkToFit="1"/>
    </xf>
    <xf numFmtId="0" fontId="7" fillId="0" borderId="67" xfId="0" applyFont="1" applyBorder="1" applyAlignment="1">
      <alignment horizontal="distributed" vertical="center"/>
    </xf>
    <xf numFmtId="0" fontId="7" fillId="0" borderId="31" xfId="0" applyFont="1" applyBorder="1" applyAlignment="1">
      <alignment horizontal="distributed" vertical="center"/>
    </xf>
    <xf numFmtId="0" fontId="5" fillId="0" borderId="67" xfId="0" applyFont="1" applyFill="1" applyBorder="1" applyAlignment="1">
      <alignment vertical="center" shrinkToFit="1"/>
    </xf>
    <xf numFmtId="0" fontId="5" fillId="0" borderId="31" xfId="0" applyFont="1" applyFill="1" applyBorder="1" applyAlignment="1">
      <alignment vertical="center" shrinkToFit="1"/>
    </xf>
    <xf numFmtId="0" fontId="5" fillId="0" borderId="66" xfId="0" applyFont="1" applyFill="1" applyBorder="1" applyAlignment="1">
      <alignment vertical="center" shrinkToFit="1"/>
    </xf>
    <xf numFmtId="38" fontId="7" fillId="0" borderId="65" xfId="0" applyNumberFormat="1" applyFont="1" applyFill="1" applyBorder="1" applyAlignment="1" applyProtection="1">
      <alignment horizontal="right"/>
      <protection locked="0"/>
    </xf>
    <xf numFmtId="38" fontId="7" fillId="0" borderId="31" xfId="0" applyNumberFormat="1" applyFont="1" applyFill="1" applyBorder="1" applyAlignment="1" applyProtection="1">
      <alignment horizontal="right"/>
      <protection locked="0"/>
    </xf>
    <xf numFmtId="0" fontId="7" fillId="0" borderId="43" xfId="0" applyFont="1" applyBorder="1" applyAlignment="1">
      <alignment horizontal="distributed" vertical="center"/>
    </xf>
    <xf numFmtId="0" fontId="7" fillId="0" borderId="44" xfId="0" applyFont="1" applyBorder="1" applyAlignment="1">
      <alignment horizontal="distributed" vertical="center"/>
    </xf>
    <xf numFmtId="0" fontId="5" fillId="0" borderId="34" xfId="0" applyFont="1" applyBorder="1" applyAlignment="1">
      <alignment vertical="center"/>
    </xf>
    <xf numFmtId="0" fontId="0" fillId="0" borderId="34" xfId="0" applyFont="1" applyBorder="1" applyAlignment="1">
      <alignment vertical="center"/>
    </xf>
    <xf numFmtId="0" fontId="5" fillId="0" borderId="34" xfId="0" applyFont="1" applyBorder="1" applyAlignment="1">
      <alignment horizontal="left" vertical="center" wrapText="1"/>
    </xf>
    <xf numFmtId="0" fontId="0" fillId="0" borderId="0" xfId="0" applyFont="1" applyAlignment="1">
      <alignment horizontal="left" vertical="center" wrapText="1"/>
    </xf>
    <xf numFmtId="0" fontId="0" fillId="0" borderId="9" xfId="0" applyFont="1" applyBorder="1" applyAlignment="1">
      <alignment horizontal="left" vertical="center" wrapText="1"/>
    </xf>
    <xf numFmtId="0" fontId="0" fillId="0" borderId="34" xfId="0" applyFont="1" applyBorder="1" applyAlignment="1">
      <alignment horizontal="left" vertical="center" wrapText="1"/>
    </xf>
    <xf numFmtId="0" fontId="0" fillId="0" borderId="48" xfId="0" applyFont="1" applyBorder="1" applyAlignment="1">
      <alignment horizontal="left" vertical="center" wrapText="1"/>
    </xf>
    <xf numFmtId="0" fontId="0" fillId="0" borderId="1" xfId="0" applyFont="1" applyBorder="1" applyAlignment="1">
      <alignment horizontal="left" vertical="center" wrapText="1"/>
    </xf>
    <xf numFmtId="0" fontId="0" fillId="0" borderId="10" xfId="0" applyFont="1" applyBorder="1" applyAlignment="1">
      <alignment horizontal="left" vertical="center" wrapText="1"/>
    </xf>
    <xf numFmtId="38" fontId="7" fillId="0" borderId="51" xfId="0" applyNumberFormat="1" applyFont="1" applyFill="1" applyBorder="1" applyAlignment="1" applyProtection="1">
      <alignment horizontal="right"/>
      <protection locked="0"/>
    </xf>
    <xf numFmtId="38" fontId="7" fillId="0" borderId="49" xfId="0" applyNumberFormat="1" applyFont="1" applyFill="1" applyBorder="1" applyAlignment="1" applyProtection="1">
      <alignment horizontal="right"/>
      <protection locked="0"/>
    </xf>
    <xf numFmtId="0" fontId="5" fillId="0" borderId="68" xfId="0" applyFont="1" applyBorder="1" applyAlignment="1">
      <alignment vertical="center" wrapText="1"/>
    </xf>
    <xf numFmtId="0" fontId="0" fillId="0" borderId="4" xfId="0" applyFont="1" applyBorder="1" applyAlignment="1">
      <alignment vertical="center" wrapText="1"/>
    </xf>
    <xf numFmtId="0" fontId="0" fillId="0" borderId="31" xfId="0" applyFont="1" applyBorder="1" applyAlignment="1">
      <alignment vertical="center" wrapText="1"/>
    </xf>
    <xf numFmtId="0" fontId="0" fillId="0" borderId="17" xfId="0" applyFont="1" applyBorder="1" applyAlignment="1">
      <alignment vertical="center" wrapText="1"/>
    </xf>
    <xf numFmtId="3" fontId="5" fillId="0" borderId="5" xfId="0" applyNumberFormat="1" applyFont="1" applyBorder="1" applyAlignment="1">
      <alignment horizontal="center" vertical="center"/>
    </xf>
    <xf numFmtId="0" fontId="15" fillId="0" borderId="1" xfId="0" applyFont="1" applyBorder="1" applyAlignment="1">
      <alignment horizontal="center" vertical="center"/>
    </xf>
    <xf numFmtId="38" fontId="7" fillId="0" borderId="79" xfId="0" applyNumberFormat="1" applyFont="1" applyFill="1" applyBorder="1" applyAlignment="1">
      <alignment vertical="center"/>
    </xf>
    <xf numFmtId="38" fontId="7" fillId="0" borderId="80" xfId="0" applyNumberFormat="1" applyFont="1" applyFill="1" applyBorder="1" applyAlignment="1">
      <alignment vertical="center"/>
    </xf>
    <xf numFmtId="0" fontId="8" fillId="0" borderId="2" xfId="0" applyFont="1" applyBorder="1" applyAlignment="1">
      <alignment vertical="center"/>
    </xf>
    <xf numFmtId="0" fontId="19" fillId="0" borderId="4" xfId="0" applyFont="1" applyBorder="1" applyAlignment="1">
      <alignment vertical="center"/>
    </xf>
    <xf numFmtId="0" fontId="19" fillId="0" borderId="3" xfId="0" applyFont="1" applyBorder="1" applyAlignment="1">
      <alignment vertical="center"/>
    </xf>
    <xf numFmtId="0" fontId="7" fillId="0" borderId="65" xfId="0" applyFont="1" applyBorder="1" applyAlignment="1">
      <alignment vertical="center"/>
    </xf>
    <xf numFmtId="0" fontId="7" fillId="0" borderId="31" xfId="0" applyFont="1" applyBorder="1" applyAlignment="1">
      <alignment vertical="center"/>
    </xf>
    <xf numFmtId="0" fontId="7" fillId="0" borderId="17" xfId="0" applyFont="1" applyBorder="1" applyAlignment="1">
      <alignment vertical="center"/>
    </xf>
    <xf numFmtId="38" fontId="7" fillId="0" borderId="51" xfId="0" applyNumberFormat="1" applyFont="1" applyFill="1" applyBorder="1" applyAlignment="1">
      <alignment vertical="center"/>
    </xf>
    <xf numFmtId="38" fontId="7" fillId="0" borderId="49" xfId="0" applyNumberFormat="1" applyFont="1" applyFill="1" applyBorder="1" applyAlignment="1">
      <alignment vertical="center"/>
    </xf>
    <xf numFmtId="0" fontId="0" fillId="0" borderId="23" xfId="0" applyFont="1" applyBorder="1" applyAlignment="1">
      <alignment horizontal="left" vertical="center"/>
    </xf>
    <xf numFmtId="0" fontId="0" fillId="0" borderId="39" xfId="0" applyFont="1" applyBorder="1" applyAlignment="1">
      <alignment horizontal="left" vertical="center"/>
    </xf>
    <xf numFmtId="38" fontId="7" fillId="0" borderId="69" xfId="0" applyNumberFormat="1" applyFont="1" applyFill="1" applyBorder="1" applyAlignment="1">
      <alignment horizontal="right" vertical="center"/>
    </xf>
    <xf numFmtId="38" fontId="7" fillId="0" borderId="63" xfId="0" applyNumberFormat="1" applyFont="1" applyFill="1" applyBorder="1" applyAlignment="1">
      <alignment horizontal="right" vertical="center"/>
    </xf>
    <xf numFmtId="38" fontId="7" fillId="0" borderId="37" xfId="0" applyNumberFormat="1" applyFont="1" applyFill="1" applyBorder="1" applyAlignment="1">
      <alignment horizontal="righ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38" fontId="7" fillId="0" borderId="51" xfId="6" applyFont="1" applyFill="1" applyBorder="1" applyAlignment="1" applyProtection="1">
      <alignment horizontal="right" vertical="center"/>
      <protection locked="0"/>
    </xf>
    <xf numFmtId="38" fontId="0" fillId="0" borderId="49" xfId="6" applyFont="1" applyFill="1" applyBorder="1" applyAlignment="1" applyProtection="1">
      <alignment horizontal="right" vertical="center"/>
      <protection locked="0"/>
    </xf>
    <xf numFmtId="0" fontId="5" fillId="0" borderId="61" xfId="0" applyFont="1" applyBorder="1" applyAlignment="1">
      <alignment horizontal="center" vertical="center"/>
    </xf>
    <xf numFmtId="0" fontId="5" fillId="0" borderId="41" xfId="0" applyFont="1" applyBorder="1" applyAlignment="1">
      <alignment horizontal="center" vertical="center"/>
    </xf>
    <xf numFmtId="0" fontId="15" fillId="0" borderId="65" xfId="0" applyFont="1" applyBorder="1" applyAlignment="1">
      <alignment horizontal="left" vertical="center" wrapText="1"/>
    </xf>
    <xf numFmtId="0" fontId="15" fillId="0" borderId="31" xfId="0" applyFont="1" applyBorder="1" applyAlignment="1">
      <alignment horizontal="left" vertical="center" wrapText="1"/>
    </xf>
    <xf numFmtId="0" fontId="15" fillId="0" borderId="17" xfId="0" applyFont="1" applyBorder="1" applyAlignment="1">
      <alignment horizontal="left" vertical="center" wrapText="1"/>
    </xf>
    <xf numFmtId="0" fontId="5" fillId="0" borderId="67"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8" fillId="0" borderId="23" xfId="0" applyFont="1" applyBorder="1" applyAlignment="1">
      <alignment vertical="top" wrapText="1"/>
    </xf>
    <xf numFmtId="0" fontId="7" fillId="0" borderId="45" xfId="0" applyFont="1" applyBorder="1" applyAlignment="1">
      <alignment vertical="center"/>
    </xf>
    <xf numFmtId="0" fontId="7" fillId="0" borderId="29" xfId="0" applyFont="1" applyBorder="1" applyAlignment="1">
      <alignment vertical="center"/>
    </xf>
    <xf numFmtId="0" fontId="7" fillId="0" borderId="29" xfId="0" applyFont="1" applyFill="1" applyBorder="1" applyAlignment="1" applyProtection="1">
      <alignment horizontal="center" vertical="center"/>
      <protection locked="0"/>
    </xf>
    <xf numFmtId="0" fontId="7" fillId="0" borderId="30" xfId="0" applyFont="1" applyFill="1" applyBorder="1" applyAlignment="1" applyProtection="1">
      <alignment horizontal="center" vertical="center"/>
      <protection locked="0"/>
    </xf>
    <xf numFmtId="38" fontId="7" fillId="0" borderId="65" xfId="6" applyFont="1" applyFill="1" applyBorder="1" applyAlignment="1" applyProtection="1">
      <alignment vertical="center"/>
      <protection locked="0"/>
    </xf>
    <xf numFmtId="38" fontId="7" fillId="0" borderId="31" xfId="6" applyFont="1" applyFill="1" applyBorder="1" applyAlignment="1" applyProtection="1">
      <alignment vertical="center"/>
      <protection locked="0"/>
    </xf>
    <xf numFmtId="0" fontId="66" fillId="0" borderId="57" xfId="9" applyFont="1" applyFill="1" applyBorder="1" applyAlignment="1">
      <alignment horizontal="center" vertical="center" wrapText="1"/>
    </xf>
    <xf numFmtId="0" fontId="66" fillId="0" borderId="24" xfId="9" applyFont="1" applyFill="1" applyBorder="1" applyAlignment="1">
      <alignment horizontal="center" vertical="center" wrapText="1"/>
    </xf>
    <xf numFmtId="0" fontId="66" fillId="0" borderId="71" xfId="9" applyFont="1" applyFill="1" applyBorder="1" applyAlignment="1">
      <alignment horizontal="center" vertical="center" wrapText="1"/>
    </xf>
    <xf numFmtId="0" fontId="66" fillId="9" borderId="0" xfId="9" applyFont="1" applyFill="1" applyBorder="1" applyAlignment="1">
      <alignment horizontal="left" vertical="center" wrapText="1"/>
    </xf>
    <xf numFmtId="0" fontId="32" fillId="0" borderId="0" xfId="9" applyFont="1" applyFill="1" applyBorder="1" applyAlignment="1">
      <alignment horizontal="left" vertical="center" wrapText="1"/>
    </xf>
    <xf numFmtId="0" fontId="86" fillId="0" borderId="156" xfId="9" applyFont="1" applyFill="1" applyBorder="1" applyAlignment="1">
      <alignment horizontal="center" vertical="center"/>
    </xf>
    <xf numFmtId="0" fontId="86" fillId="0" borderId="157" xfId="9" applyFont="1" applyFill="1" applyBorder="1" applyAlignment="1">
      <alignment horizontal="center" vertical="center"/>
    </xf>
    <xf numFmtId="0" fontId="86" fillId="0" borderId="158" xfId="9" applyFont="1" applyFill="1" applyBorder="1" applyAlignment="1">
      <alignment horizontal="center" vertical="center"/>
    </xf>
    <xf numFmtId="0" fontId="86" fillId="0" borderId="159" xfId="9" applyFont="1" applyFill="1" applyBorder="1" applyAlignment="1">
      <alignment horizontal="center" vertical="center"/>
    </xf>
    <xf numFmtId="0" fontId="86" fillId="0" borderId="0" xfId="9" applyFont="1" applyFill="1" applyBorder="1" applyAlignment="1">
      <alignment horizontal="center" vertical="center"/>
    </xf>
    <xf numFmtId="0" fontId="86" fillId="0" borderId="160" xfId="9" applyFont="1" applyFill="1" applyBorder="1" applyAlignment="1">
      <alignment horizontal="center" vertical="center"/>
    </xf>
    <xf numFmtId="0" fontId="26" fillId="0" borderId="0" xfId="9" applyFont="1" applyAlignment="1">
      <alignment horizontal="left" vertical="top"/>
    </xf>
    <xf numFmtId="0" fontId="32" fillId="0" borderId="0" xfId="10" applyFont="1" applyAlignment="1">
      <alignment horizontal="left" vertical="top" wrapText="1" shrinkToFit="1"/>
    </xf>
    <xf numFmtId="0" fontId="32" fillId="0" borderId="0" xfId="10" applyFont="1" applyAlignment="1">
      <alignment horizontal="left" vertical="top" shrinkToFit="1"/>
    </xf>
    <xf numFmtId="38" fontId="35" fillId="0" borderId="40" xfId="10" applyNumberFormat="1" applyFont="1" applyFill="1" applyBorder="1" applyAlignment="1">
      <alignment horizontal="right" vertical="center" shrinkToFit="1"/>
    </xf>
    <xf numFmtId="38" fontId="35" fillId="0" borderId="42" xfId="10" applyNumberFormat="1" applyFont="1" applyFill="1" applyBorder="1" applyAlignment="1">
      <alignment horizontal="right" vertical="center" shrinkToFit="1"/>
    </xf>
    <xf numFmtId="179" fontId="32" fillId="3" borderId="34" xfId="10" applyNumberFormat="1" applyFont="1" applyFill="1" applyBorder="1" applyAlignment="1">
      <alignment horizontal="left" vertical="center" wrapText="1" shrinkToFit="1"/>
    </xf>
    <xf numFmtId="179" fontId="32" fillId="3" borderId="0" xfId="10" applyNumberFormat="1" applyFont="1" applyFill="1" applyAlignment="1">
      <alignment horizontal="left" vertical="center" wrapText="1" shrinkToFit="1"/>
    </xf>
    <xf numFmtId="0" fontId="26" fillId="0" borderId="0" xfId="9" applyFont="1" applyAlignment="1">
      <alignment horizontal="left" vertical="top" wrapText="1"/>
    </xf>
    <xf numFmtId="0" fontId="23" fillId="0" borderId="15" xfId="10" applyFont="1" applyFill="1" applyBorder="1" applyAlignment="1" applyProtection="1">
      <alignment vertical="center" shrinkToFit="1"/>
      <protection locked="0"/>
    </xf>
    <xf numFmtId="179" fontId="35" fillId="0" borderId="31" xfId="10" applyNumberFormat="1" applyFont="1" applyFill="1" applyBorder="1" applyAlignment="1" applyProtection="1">
      <alignment horizontal="center" vertical="center" shrinkToFit="1"/>
      <protection locked="0"/>
    </xf>
    <xf numFmtId="179" fontId="35" fillId="0" borderId="66" xfId="10" applyNumberFormat="1" applyFont="1" applyFill="1" applyBorder="1" applyAlignment="1" applyProtection="1">
      <alignment horizontal="center" vertical="center" shrinkToFit="1"/>
      <protection locked="0"/>
    </xf>
    <xf numFmtId="179" fontId="35" fillId="0" borderId="4" xfId="10" applyNumberFormat="1" applyFont="1" applyFill="1" applyBorder="1" applyAlignment="1" applyProtection="1">
      <alignment horizontal="center" vertical="center" shrinkToFit="1"/>
      <protection locked="0"/>
    </xf>
    <xf numFmtId="179" fontId="35" fillId="0" borderId="11" xfId="10" applyNumberFormat="1" applyFont="1" applyFill="1" applyBorder="1" applyAlignment="1" applyProtection="1">
      <alignment horizontal="center" vertical="center" shrinkToFit="1"/>
      <protection locked="0"/>
    </xf>
    <xf numFmtId="0" fontId="23" fillId="0" borderId="70" xfId="10" applyFont="1" applyFill="1" applyBorder="1" applyAlignment="1">
      <alignment horizontal="center" vertical="center" shrinkToFit="1"/>
    </xf>
    <xf numFmtId="0" fontId="23" fillId="0" borderId="24" xfId="10" applyFont="1" applyFill="1" applyBorder="1" applyAlignment="1">
      <alignment horizontal="center" vertical="center" shrinkToFit="1"/>
    </xf>
    <xf numFmtId="179" fontId="32" fillId="0" borderId="57" xfId="10" applyNumberFormat="1" applyFont="1" applyFill="1" applyBorder="1" applyAlignment="1">
      <alignment vertical="center" shrinkToFit="1"/>
    </xf>
    <xf numFmtId="179" fontId="32" fillId="0" borderId="24" xfId="10" applyNumberFormat="1" applyFont="1" applyFill="1" applyBorder="1" applyAlignment="1">
      <alignment vertical="center" shrinkToFit="1"/>
    </xf>
    <xf numFmtId="179" fontId="32" fillId="0" borderId="71" xfId="10" applyNumberFormat="1" applyFont="1" applyFill="1" applyBorder="1" applyAlignment="1">
      <alignment vertical="center" shrinkToFit="1"/>
    </xf>
    <xf numFmtId="179" fontId="32" fillId="3" borderId="32" xfId="10" applyNumberFormat="1" applyFont="1" applyFill="1" applyBorder="1" applyAlignment="1">
      <alignment horizontal="left" vertical="center" wrapText="1" shrinkToFit="1"/>
    </xf>
    <xf numFmtId="179" fontId="32" fillId="3" borderId="23" xfId="10" applyNumberFormat="1" applyFont="1" applyFill="1" applyBorder="1" applyAlignment="1">
      <alignment horizontal="left" vertical="center" wrapText="1" shrinkToFit="1"/>
    </xf>
    <xf numFmtId="0" fontId="32" fillId="0" borderId="23" xfId="10" applyFont="1" applyBorder="1" applyAlignment="1">
      <alignment horizontal="left" vertical="top" wrapText="1" shrinkToFit="1"/>
    </xf>
    <xf numFmtId="0" fontId="23" fillId="0" borderId="54" xfId="10" applyFont="1" applyFill="1" applyBorder="1" applyAlignment="1" applyProtection="1">
      <alignment vertical="center" shrinkToFit="1"/>
      <protection locked="0"/>
    </xf>
    <xf numFmtId="0" fontId="23" fillId="0" borderId="32" xfId="10" applyFont="1" applyFill="1" applyBorder="1" applyAlignment="1">
      <alignment horizontal="center" vertical="center" wrapText="1" shrinkToFit="1"/>
    </xf>
    <xf numFmtId="0" fontId="23" fillId="0" borderId="23" xfId="10" applyFont="1" applyFill="1" applyBorder="1" applyAlignment="1">
      <alignment horizontal="center" vertical="center" wrapText="1" shrinkToFit="1"/>
    </xf>
    <xf numFmtId="0" fontId="23" fillId="0" borderId="39" xfId="10" applyFont="1" applyFill="1" applyBorder="1" applyAlignment="1">
      <alignment horizontal="center" vertical="center" wrapText="1" shrinkToFit="1"/>
    </xf>
    <xf numFmtId="0" fontId="23" fillId="0" borderId="34" xfId="10" applyFont="1" applyFill="1" applyBorder="1" applyAlignment="1">
      <alignment horizontal="center" vertical="center" wrapText="1" shrinkToFit="1"/>
    </xf>
    <xf numFmtId="0" fontId="23" fillId="0" borderId="0" xfId="10" applyFont="1" applyFill="1" applyAlignment="1">
      <alignment horizontal="center" vertical="center" wrapText="1" shrinkToFit="1"/>
    </xf>
    <xf numFmtId="0" fontId="23" fillId="0" borderId="7" xfId="10" applyFont="1" applyFill="1" applyBorder="1" applyAlignment="1">
      <alignment horizontal="center" vertical="center" wrapText="1" shrinkToFit="1"/>
    </xf>
    <xf numFmtId="0" fontId="23" fillId="0" borderId="35" xfId="10" applyFont="1" applyFill="1" applyBorder="1" applyAlignment="1">
      <alignment horizontal="center" vertical="center" wrapText="1" shrinkToFit="1"/>
    </xf>
    <xf numFmtId="0" fontId="23" fillId="0" borderId="16" xfId="10" applyFont="1" applyFill="1" applyBorder="1" applyAlignment="1">
      <alignment horizontal="center" vertical="center" wrapText="1" shrinkToFit="1"/>
    </xf>
    <xf numFmtId="0" fontId="23" fillId="0" borderId="19" xfId="10" applyFont="1" applyFill="1" applyBorder="1" applyAlignment="1">
      <alignment horizontal="center" vertical="center" wrapText="1" shrinkToFit="1"/>
    </xf>
    <xf numFmtId="0" fontId="35" fillId="0" borderId="40" xfId="10" applyFont="1" applyFill="1" applyBorder="1" applyAlignment="1">
      <alignment horizontal="center" vertical="center" wrapText="1" shrinkToFit="1"/>
    </xf>
    <xf numFmtId="0" fontId="35" fillId="0" borderId="41" xfId="10" applyFont="1" applyFill="1" applyBorder="1" applyAlignment="1">
      <alignment horizontal="center" vertical="center" wrapText="1" shrinkToFit="1"/>
    </xf>
    <xf numFmtId="0" fontId="35" fillId="0" borderId="42" xfId="10" applyFont="1" applyFill="1" applyBorder="1" applyAlignment="1">
      <alignment horizontal="center" vertical="center" wrapText="1" shrinkToFit="1"/>
    </xf>
    <xf numFmtId="0" fontId="15" fillId="0" borderId="63" xfId="10" applyFont="1" applyFill="1" applyBorder="1" applyAlignment="1">
      <alignment horizontal="center" vertical="center" wrapText="1"/>
    </xf>
    <xf numFmtId="0" fontId="15" fillId="0" borderId="21" xfId="10" applyFont="1" applyFill="1" applyBorder="1" applyAlignment="1">
      <alignment horizontal="center" vertical="center" wrapText="1"/>
    </xf>
    <xf numFmtId="0" fontId="15" fillId="0" borderId="58" xfId="10" applyFont="1" applyFill="1" applyBorder="1" applyAlignment="1">
      <alignment horizontal="center" vertical="center" wrapText="1"/>
    </xf>
    <xf numFmtId="0" fontId="15" fillId="0" borderId="37" xfId="10" applyFont="1" applyFill="1" applyBorder="1" applyAlignment="1">
      <alignment horizontal="center" vertical="center" wrapText="1"/>
    </xf>
    <xf numFmtId="0" fontId="15" fillId="0" borderId="6" xfId="10" applyFont="1" applyFill="1" applyBorder="1" applyAlignment="1">
      <alignment horizontal="center" vertical="center" wrapText="1"/>
    </xf>
    <xf numFmtId="0" fontId="15" fillId="0" borderId="38" xfId="10" applyFont="1" applyFill="1" applyBorder="1" applyAlignment="1">
      <alignment horizontal="center" vertical="center" wrapText="1"/>
    </xf>
    <xf numFmtId="0" fontId="32" fillId="0" borderId="72" xfId="10" applyFont="1" applyFill="1" applyBorder="1" applyAlignment="1">
      <alignment horizontal="center" vertical="center"/>
    </xf>
    <xf numFmtId="0" fontId="32" fillId="0" borderId="49" xfId="10" applyFont="1" applyFill="1" applyBorder="1" applyAlignment="1">
      <alignment horizontal="center" vertical="center"/>
    </xf>
    <xf numFmtId="0" fontId="32" fillId="0" borderId="50" xfId="10" applyFont="1" applyFill="1" applyBorder="1" applyAlignment="1">
      <alignment horizontal="center" vertical="center"/>
    </xf>
    <xf numFmtId="0" fontId="23" fillId="0" borderId="65" xfId="10" applyFont="1" applyFill="1" applyBorder="1" applyAlignment="1" applyProtection="1">
      <alignment vertical="center" shrinkToFit="1"/>
      <protection locked="0"/>
    </xf>
    <xf numFmtId="0" fontId="23" fillId="0" borderId="31" xfId="10" applyFont="1" applyFill="1" applyBorder="1" applyAlignment="1" applyProtection="1">
      <alignment vertical="center" shrinkToFit="1"/>
      <protection locked="0"/>
    </xf>
    <xf numFmtId="0" fontId="23" fillId="0" borderId="17" xfId="10" applyFont="1" applyFill="1" applyBorder="1" applyAlignment="1" applyProtection="1">
      <alignment vertical="center" shrinkToFit="1"/>
      <protection locked="0"/>
    </xf>
    <xf numFmtId="0" fontId="68" fillId="0" borderId="26" xfId="10" applyFont="1" applyFill="1" applyBorder="1" applyAlignment="1" applyProtection="1">
      <alignment vertical="center" shrinkToFit="1"/>
      <protection locked="0"/>
    </xf>
    <xf numFmtId="179" fontId="68" fillId="0" borderId="49" xfId="10" applyNumberFormat="1" applyFont="1" applyFill="1" applyBorder="1" applyAlignment="1" applyProtection="1">
      <alignment horizontal="left" vertical="center" shrinkToFit="1"/>
      <protection locked="0"/>
    </xf>
    <xf numFmtId="179" fontId="68" fillId="0" borderId="52" xfId="10" applyNumberFormat="1" applyFont="1" applyFill="1" applyBorder="1" applyAlignment="1" applyProtection="1">
      <alignment horizontal="left" vertical="center" shrinkToFit="1"/>
      <protection locked="0"/>
    </xf>
    <xf numFmtId="179" fontId="23" fillId="0" borderId="31" xfId="10" applyNumberFormat="1" applyFont="1" applyFill="1" applyBorder="1" applyAlignment="1" applyProtection="1">
      <alignment horizontal="left" vertical="center" shrinkToFit="1"/>
      <protection locked="0"/>
    </xf>
    <xf numFmtId="179" fontId="23" fillId="0" borderId="66" xfId="10" applyNumberFormat="1" applyFont="1" applyFill="1" applyBorder="1" applyAlignment="1" applyProtection="1">
      <alignment horizontal="left" vertical="center" shrinkToFit="1"/>
      <protection locked="0"/>
    </xf>
    <xf numFmtId="179" fontId="35" fillId="0" borderId="31" xfId="10" applyNumberFormat="1" applyFont="1" applyFill="1" applyBorder="1" applyAlignment="1" applyProtection="1">
      <alignment horizontal="center" vertical="center" wrapText="1" shrinkToFit="1"/>
      <protection locked="0"/>
    </xf>
    <xf numFmtId="0" fontId="15" fillId="0" borderId="82" xfId="10" applyFont="1" applyFill="1" applyBorder="1" applyAlignment="1">
      <alignment horizontal="center" vertical="center" wrapText="1"/>
    </xf>
    <xf numFmtId="0" fontId="15" fillId="0" borderId="78" xfId="10" applyFont="1" applyFill="1" applyBorder="1" applyAlignment="1">
      <alignment horizontal="center" vertical="center" wrapText="1"/>
    </xf>
    <xf numFmtId="0" fontId="15" fillId="0" borderId="59" xfId="10" applyFont="1" applyFill="1" applyBorder="1" applyAlignment="1">
      <alignment horizontal="center" vertical="center" wrapText="1"/>
    </xf>
    <xf numFmtId="0" fontId="23" fillId="0" borderId="68" xfId="10" applyFont="1" applyFill="1" applyBorder="1" applyAlignment="1">
      <alignment horizontal="center" vertical="center"/>
    </xf>
    <xf numFmtId="0" fontId="23" fillId="0" borderId="4" xfId="10" applyFont="1" applyFill="1" applyBorder="1" applyAlignment="1">
      <alignment horizontal="center" vertical="center"/>
    </xf>
    <xf numFmtId="0" fontId="33" fillId="0" borderId="0" xfId="10" applyFont="1" applyAlignment="1">
      <alignment horizontal="left" vertical="center"/>
    </xf>
    <xf numFmtId="0" fontId="23" fillId="0" borderId="69" xfId="10" applyFont="1" applyFill="1" applyBorder="1" applyAlignment="1">
      <alignment horizontal="center" vertical="center"/>
    </xf>
    <xf numFmtId="0" fontId="23" fillId="0" borderId="77" xfId="10" applyFont="1" applyFill="1" applyBorder="1" applyAlignment="1">
      <alignment horizontal="center" vertical="center"/>
    </xf>
    <xf numFmtId="0" fontId="23" fillId="0" borderId="83" xfId="10" applyFont="1" applyFill="1" applyBorder="1" applyAlignment="1">
      <alignment horizontal="center" vertical="center"/>
    </xf>
    <xf numFmtId="0" fontId="23" fillId="0" borderId="37" xfId="10" applyFont="1" applyFill="1" applyBorder="1" applyAlignment="1">
      <alignment horizontal="center" vertical="center" wrapText="1"/>
    </xf>
    <xf numFmtId="0" fontId="23" fillId="0" borderId="23" xfId="10" applyFont="1" applyFill="1" applyBorder="1" applyAlignment="1">
      <alignment horizontal="center" vertical="center" wrapText="1"/>
    </xf>
    <xf numFmtId="0" fontId="23" fillId="0" borderId="33" xfId="10" applyFont="1" applyFill="1" applyBorder="1" applyAlignment="1">
      <alignment horizontal="center" vertical="center" wrapText="1"/>
    </xf>
    <xf numFmtId="0" fontId="23" fillId="0" borderId="6" xfId="10" applyFont="1" applyFill="1" applyBorder="1" applyAlignment="1">
      <alignment horizontal="center" vertical="center" wrapText="1"/>
    </xf>
    <xf numFmtId="0" fontId="23" fillId="0" borderId="0" xfId="10" applyFont="1" applyFill="1" applyAlignment="1">
      <alignment horizontal="center" vertical="center" wrapText="1"/>
    </xf>
    <xf numFmtId="0" fontId="23" fillId="0" borderId="9" xfId="10" applyFont="1" applyFill="1" applyBorder="1" applyAlignment="1">
      <alignment horizontal="center" vertical="center" wrapText="1"/>
    </xf>
    <xf numFmtId="0" fontId="23" fillId="0" borderId="38" xfId="10" applyFont="1" applyFill="1" applyBorder="1" applyAlignment="1">
      <alignment horizontal="center" vertical="center" wrapText="1"/>
    </xf>
    <xf numFmtId="0" fontId="23" fillId="0" borderId="16" xfId="10" applyFont="1" applyFill="1" applyBorder="1" applyAlignment="1">
      <alignment horizontal="center" vertical="center" wrapText="1"/>
    </xf>
    <xf numFmtId="0" fontId="23" fillId="0" borderId="36" xfId="10" applyFont="1" applyFill="1" applyBorder="1" applyAlignment="1">
      <alignment horizontal="center" vertical="center" wrapText="1"/>
    </xf>
    <xf numFmtId="0" fontId="23" fillId="0" borderId="63" xfId="10" applyFont="1" applyFill="1" applyBorder="1" applyAlignment="1">
      <alignment horizontal="center" vertical="center" wrapText="1"/>
    </xf>
    <xf numFmtId="0" fontId="23" fillId="0" borderId="21" xfId="10" applyFont="1" applyFill="1" applyBorder="1" applyAlignment="1">
      <alignment horizontal="center" vertical="center" wrapText="1"/>
    </xf>
    <xf numFmtId="0" fontId="23" fillId="0" borderId="58" xfId="10" applyFont="1" applyFill="1" applyBorder="1" applyAlignment="1">
      <alignment horizontal="center" vertical="center" wrapText="1"/>
    </xf>
    <xf numFmtId="0" fontId="23" fillId="0" borderId="48" xfId="11" applyFont="1" applyFill="1" applyBorder="1" applyAlignment="1">
      <alignment horizontal="center" vertical="center" shrinkToFit="1"/>
    </xf>
    <xf numFmtId="0" fontId="23" fillId="0" borderId="1" xfId="11" applyFont="1" applyFill="1" applyBorder="1" applyAlignment="1">
      <alignment horizontal="center" vertical="center" shrinkToFit="1"/>
    </xf>
    <xf numFmtId="0" fontId="23" fillId="0" borderId="10" xfId="11" applyFont="1" applyFill="1" applyBorder="1" applyAlignment="1">
      <alignment horizontal="center" vertical="center" shrinkToFit="1"/>
    </xf>
    <xf numFmtId="0" fontId="23" fillId="0" borderId="53" xfId="11" applyFont="1" applyFill="1" applyBorder="1" applyAlignment="1">
      <alignment horizontal="center" vertical="center" wrapText="1" shrinkToFit="1"/>
    </xf>
    <xf numFmtId="0" fontId="23" fillId="0" borderId="58" xfId="11" applyFont="1" applyFill="1" applyBorder="1" applyAlignment="1">
      <alignment horizontal="center" vertical="center" wrapText="1" shrinkToFit="1"/>
    </xf>
    <xf numFmtId="0" fontId="23" fillId="0" borderId="7" xfId="11" applyFont="1" applyFill="1" applyBorder="1" applyAlignment="1">
      <alignment horizontal="center" vertical="center" wrapText="1" shrinkToFit="1"/>
    </xf>
    <xf numFmtId="0" fontId="23" fillId="0" borderId="19" xfId="11" applyFont="1" applyFill="1" applyBorder="1" applyAlignment="1">
      <alignment horizontal="center" vertical="center" wrapText="1" shrinkToFit="1"/>
    </xf>
    <xf numFmtId="0" fontId="23" fillId="0" borderId="0" xfId="11" applyFont="1" applyFill="1" applyAlignment="1">
      <alignment horizontal="center" vertical="center" wrapText="1" shrinkToFit="1"/>
    </xf>
    <xf numFmtId="0" fontId="23" fillId="0" borderId="16" xfId="11" applyFont="1" applyFill="1" applyBorder="1" applyAlignment="1">
      <alignment horizontal="center" vertical="center" wrapText="1" shrinkToFit="1"/>
    </xf>
    <xf numFmtId="0" fontId="23" fillId="0" borderId="82" xfId="10" applyFont="1" applyFill="1" applyBorder="1" applyAlignment="1">
      <alignment horizontal="center" vertical="center" wrapText="1"/>
    </xf>
    <xf numFmtId="0" fontId="23" fillId="0" borderId="78" xfId="10" applyFont="1" applyFill="1" applyBorder="1" applyAlignment="1">
      <alignment horizontal="center" vertical="center" wrapText="1"/>
    </xf>
    <xf numFmtId="0" fontId="23" fillId="0" borderId="59" xfId="10" applyFont="1" applyFill="1" applyBorder="1" applyAlignment="1">
      <alignment horizontal="center" vertical="center" wrapText="1"/>
    </xf>
    <xf numFmtId="0" fontId="32" fillId="0" borderId="52" xfId="10" applyFont="1" applyFill="1" applyBorder="1" applyAlignment="1">
      <alignment horizontal="center" vertical="center"/>
    </xf>
    <xf numFmtId="0" fontId="23" fillId="0" borderId="58" xfId="10" applyFont="1" applyFill="1" applyBorder="1" applyAlignment="1" applyProtection="1">
      <alignment vertical="center" shrinkToFit="1"/>
      <protection locked="0"/>
    </xf>
    <xf numFmtId="0" fontId="0" fillId="16" borderId="32"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0" fillId="16" borderId="39" xfId="0" applyFont="1" applyFill="1" applyBorder="1" applyAlignment="1">
      <alignment horizontal="left" vertical="center" wrapText="1"/>
    </xf>
    <xf numFmtId="0" fontId="0" fillId="16" borderId="34" xfId="0" applyFont="1" applyFill="1" applyBorder="1" applyAlignment="1">
      <alignment horizontal="left" vertical="center" wrapText="1"/>
    </xf>
    <xf numFmtId="0" fontId="0" fillId="16" borderId="0" xfId="0" applyFont="1" applyFill="1" applyBorder="1" applyAlignment="1">
      <alignment horizontal="left" vertical="center" wrapText="1"/>
    </xf>
    <xf numFmtId="0" fontId="0" fillId="16" borderId="7" xfId="0" applyFont="1" applyFill="1" applyBorder="1" applyAlignment="1">
      <alignment horizontal="left" vertical="center" wrapText="1"/>
    </xf>
    <xf numFmtId="0" fontId="0" fillId="16" borderId="35" xfId="0" applyFont="1" applyFill="1" applyBorder="1" applyAlignment="1">
      <alignment horizontal="left" vertical="center" wrapText="1"/>
    </xf>
    <xf numFmtId="0" fontId="0" fillId="16" borderId="16" xfId="0" applyFont="1" applyFill="1" applyBorder="1" applyAlignment="1">
      <alignment horizontal="left" vertical="center" wrapText="1"/>
    </xf>
    <xf numFmtId="0" fontId="0" fillId="16" borderId="19" xfId="0" applyFont="1" applyFill="1" applyBorder="1" applyAlignment="1">
      <alignment horizontal="left" vertical="center" wrapText="1"/>
    </xf>
    <xf numFmtId="0" fontId="0" fillId="13" borderId="15" xfId="0" applyFill="1" applyBorder="1" applyAlignment="1">
      <alignment horizontal="center" vertical="center"/>
    </xf>
    <xf numFmtId="0" fontId="82" fillId="13" borderId="15" xfId="0" applyFont="1" applyFill="1" applyBorder="1" applyAlignment="1">
      <alignment horizontal="center" vertical="center"/>
    </xf>
    <xf numFmtId="0" fontId="0" fillId="0" borderId="15" xfId="0" applyBorder="1" applyAlignment="1">
      <alignment horizontal="center" vertical="center"/>
    </xf>
    <xf numFmtId="0" fontId="0" fillId="0" borderId="53" xfId="0" applyBorder="1" applyAlignment="1">
      <alignment horizontal="center" vertical="center"/>
    </xf>
    <xf numFmtId="0" fontId="0" fillId="0" borderId="65" xfId="0" applyBorder="1" applyAlignment="1">
      <alignment horizontal="center" vertical="center"/>
    </xf>
    <xf numFmtId="0" fontId="82" fillId="0" borderId="87" xfId="0" applyFont="1" applyBorder="1" applyAlignment="1">
      <alignment horizontal="center" vertical="center"/>
    </xf>
    <xf numFmtId="0" fontId="82" fillId="0" borderId="88" xfId="0" applyFont="1" applyBorder="1" applyAlignment="1">
      <alignment horizontal="center" vertical="center"/>
    </xf>
    <xf numFmtId="0" fontId="82" fillId="0" borderId="89" xfId="0" applyFont="1" applyBorder="1" applyAlignment="1">
      <alignment horizontal="center" vertical="center"/>
    </xf>
    <xf numFmtId="0" fontId="82" fillId="0" borderId="90" xfId="0" applyFont="1" applyBorder="1" applyAlignment="1">
      <alignment horizontal="center" vertical="center"/>
    </xf>
    <xf numFmtId="0" fontId="82" fillId="0" borderId="91" xfId="0" applyFont="1" applyBorder="1" applyAlignment="1">
      <alignment horizontal="center" vertical="center"/>
    </xf>
    <xf numFmtId="0" fontId="82" fillId="0" borderId="92" xfId="0" applyFont="1" applyBorder="1" applyAlignment="1">
      <alignment horizontal="center" vertical="center"/>
    </xf>
    <xf numFmtId="0" fontId="82" fillId="12" borderId="17" xfId="0" applyFont="1" applyFill="1" applyBorder="1" applyAlignment="1">
      <alignment horizontal="center" vertical="center"/>
    </xf>
    <xf numFmtId="0" fontId="82" fillId="12" borderId="15" xfId="0" applyFont="1" applyFill="1"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5" fillId="0" borderId="0" xfId="0" applyFont="1" applyAlignment="1">
      <alignment vertical="top"/>
    </xf>
    <xf numFmtId="0" fontId="5" fillId="0" borderId="57" xfId="0" applyFont="1" applyBorder="1" applyAlignment="1">
      <alignment horizontal="center" vertical="center"/>
    </xf>
    <xf numFmtId="0" fontId="5" fillId="0" borderId="24" xfId="0" applyFont="1" applyBorder="1" applyAlignment="1">
      <alignment horizontal="center" vertical="center"/>
    </xf>
    <xf numFmtId="0" fontId="5" fillId="0" borderId="71" xfId="0" applyFont="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23" xfId="0" applyFont="1" applyBorder="1" applyAlignment="1">
      <alignment vertical="top" wrapText="1"/>
    </xf>
    <xf numFmtId="0" fontId="5" fillId="0" borderId="0" xfId="0" applyFont="1" applyAlignment="1">
      <alignment vertical="top" wrapText="1"/>
    </xf>
    <xf numFmtId="0" fontId="0" fillId="0" borderId="0" xfId="0" applyAlignment="1">
      <alignment horizontal="center" vertical="center"/>
    </xf>
    <xf numFmtId="0" fontId="5" fillId="0" borderId="69" xfId="0" applyFont="1" applyBorder="1" applyAlignment="1">
      <alignment horizontal="center" vertical="center"/>
    </xf>
    <xf numFmtId="0" fontId="5" fillId="0" borderId="83" xfId="0" applyFont="1" applyBorder="1" applyAlignment="1">
      <alignment horizontal="center" vertical="center"/>
    </xf>
    <xf numFmtId="0" fontId="5" fillId="0" borderId="63" xfId="0" applyFont="1" applyBorder="1" applyAlignment="1">
      <alignment horizontal="center" vertical="center"/>
    </xf>
    <xf numFmtId="0" fontId="5" fillId="0" borderId="58" xfId="0" applyFont="1" applyBorder="1" applyAlignment="1">
      <alignment horizontal="center" vertical="center"/>
    </xf>
    <xf numFmtId="0" fontId="5" fillId="0" borderId="3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9" xfId="0" applyFont="1" applyBorder="1" applyAlignment="1">
      <alignment horizontal="center" vertical="center" wrapText="1"/>
    </xf>
    <xf numFmtId="0" fontId="0" fillId="0" borderId="132" xfId="0" applyBorder="1" applyAlignment="1">
      <alignment horizontal="left" vertical="center" wrapText="1"/>
    </xf>
    <xf numFmtId="0" fontId="0" fillId="0" borderId="100" xfId="0" applyFill="1" applyBorder="1" applyAlignment="1">
      <alignment horizontal="left" vertical="center" wrapText="1"/>
    </xf>
    <xf numFmtId="0" fontId="0" fillId="0" borderId="108" xfId="0" applyFill="1" applyBorder="1" applyAlignment="1">
      <alignment horizontal="left" vertical="center" wrapText="1"/>
    </xf>
    <xf numFmtId="0" fontId="0" fillId="0" borderId="108" xfId="0" applyFill="1" applyBorder="1" applyAlignment="1">
      <alignment horizontal="left" vertical="center"/>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9" xfId="0" applyBorder="1" applyAlignment="1">
      <alignment horizontal="left" vertical="center"/>
    </xf>
    <xf numFmtId="0" fontId="0" fillId="0" borderId="99" xfId="0" applyBorder="1" applyAlignment="1">
      <alignment horizontal="left" vertical="center" wrapText="1" shrinkToFit="1"/>
    </xf>
    <xf numFmtId="0" fontId="0" fillId="0" borderId="99" xfId="0" applyBorder="1" applyAlignment="1">
      <alignment horizontal="left" vertical="center" shrinkToFit="1"/>
    </xf>
    <xf numFmtId="0" fontId="0" fillId="0" borderId="100" xfId="0" applyBorder="1" applyAlignment="1">
      <alignment horizontal="left" vertical="center" shrinkToFit="1"/>
    </xf>
    <xf numFmtId="0" fontId="0" fillId="0" borderId="138" xfId="0" applyBorder="1" applyAlignment="1">
      <alignment horizontal="left" vertical="center" wrapText="1"/>
    </xf>
    <xf numFmtId="0" fontId="0" fillId="0" borderId="134" xfId="0" applyBorder="1" applyAlignment="1">
      <alignment horizontal="left" vertical="center" wrapText="1"/>
    </xf>
    <xf numFmtId="0" fontId="0" fillId="0" borderId="135" xfId="0" applyBorder="1" applyAlignment="1">
      <alignment horizontal="left" vertical="center" wrapText="1"/>
    </xf>
    <xf numFmtId="0" fontId="0" fillId="0" borderId="21" xfId="0" applyFill="1" applyBorder="1" applyAlignment="1">
      <alignment horizontal="left" vertical="center" wrapText="1"/>
    </xf>
    <xf numFmtId="0" fontId="0" fillId="0" borderId="6" xfId="0" applyFill="1" applyBorder="1" applyAlignment="1">
      <alignment horizontal="left" vertical="center" wrapText="1"/>
    </xf>
    <xf numFmtId="0" fontId="0" fillId="0" borderId="132" xfId="0" applyFont="1" applyBorder="1" applyAlignment="1">
      <alignment horizontal="left" vertical="center" wrapText="1"/>
    </xf>
    <xf numFmtId="0" fontId="0" fillId="0" borderId="108" xfId="0" applyFont="1" applyBorder="1" applyAlignment="1">
      <alignment horizontal="left" vertical="center" wrapText="1"/>
    </xf>
    <xf numFmtId="0" fontId="0" fillId="0" borderId="137" xfId="0" applyBorder="1" applyAlignment="1">
      <alignment horizontal="left" vertical="center"/>
    </xf>
    <xf numFmtId="0" fontId="0" fillId="0" borderId="139" xfId="0" applyBorder="1" applyAlignment="1">
      <alignment horizontal="left" vertical="center" wrapText="1"/>
    </xf>
    <xf numFmtId="0" fontId="0" fillId="0" borderId="5" xfId="0" applyBorder="1" applyAlignment="1">
      <alignment vertical="center" wrapText="1"/>
    </xf>
    <xf numFmtId="0" fontId="0" fillId="0" borderId="1" xfId="0" applyBorder="1" applyAlignment="1">
      <alignment vertical="center" wrapText="1"/>
    </xf>
    <xf numFmtId="0" fontId="5" fillId="5" borderId="0" xfId="0" applyFont="1" applyFill="1" applyAlignment="1" applyProtection="1">
      <alignment horizontal="center" shrinkToFit="1"/>
      <protection locked="0"/>
    </xf>
    <xf numFmtId="0" fontId="5" fillId="5" borderId="31" xfId="0" applyFont="1" applyFill="1" applyBorder="1" applyAlignment="1">
      <alignment horizontal="distributed"/>
    </xf>
    <xf numFmtId="0" fontId="5" fillId="5" borderId="31" xfId="0" applyFont="1" applyFill="1" applyBorder="1" applyAlignment="1" applyProtection="1">
      <alignment horizontal="center" vertical="center" shrinkToFit="1"/>
      <protection locked="0"/>
    </xf>
    <xf numFmtId="0" fontId="5" fillId="5" borderId="0" xfId="0" applyFont="1" applyFill="1" applyAlignment="1">
      <alignment horizontal="distributed"/>
    </xf>
    <xf numFmtId="0" fontId="5" fillId="5" borderId="0" xfId="0" applyFont="1" applyFill="1" applyAlignment="1" applyProtection="1">
      <alignment horizontal="center" vertical="center" shrinkToFit="1"/>
      <protection locked="0"/>
    </xf>
    <xf numFmtId="0" fontId="5" fillId="0" borderId="0" xfId="0" applyFont="1" applyFill="1" applyAlignment="1">
      <alignment horizontal="center" vertical="center"/>
    </xf>
    <xf numFmtId="0" fontId="7" fillId="0" borderId="41" xfId="0" applyFont="1" applyBorder="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center" vertical="center"/>
    </xf>
    <xf numFmtId="3" fontId="5" fillId="0" borderId="66" xfId="0" applyNumberFormat="1" applyFont="1" applyBorder="1" applyAlignment="1">
      <alignment horizontal="center" vertical="center"/>
    </xf>
    <xf numFmtId="0" fontId="5" fillId="11" borderId="2" xfId="0" applyFont="1" applyFill="1" applyBorder="1" applyAlignment="1" applyProtection="1">
      <alignment horizontal="left" vertical="center"/>
      <protection locked="0"/>
    </xf>
    <xf numFmtId="0" fontId="5" fillId="11" borderId="4" xfId="0" applyFont="1" applyFill="1" applyBorder="1" applyAlignment="1" applyProtection="1">
      <alignment horizontal="left" vertical="center"/>
      <protection locked="0"/>
    </xf>
    <xf numFmtId="0" fontId="5" fillId="11" borderId="11" xfId="0" applyFont="1" applyFill="1" applyBorder="1" applyAlignment="1" applyProtection="1">
      <alignment horizontal="left" vertical="center"/>
      <protection locked="0"/>
    </xf>
    <xf numFmtId="0" fontId="5" fillId="11" borderId="6" xfId="0" applyFont="1" applyFill="1" applyBorder="1" applyAlignment="1" applyProtection="1">
      <alignment horizontal="left" vertical="center"/>
      <protection locked="0"/>
    </xf>
    <xf numFmtId="0" fontId="5" fillId="11" borderId="0" xfId="0" applyFont="1" applyFill="1" applyAlignment="1" applyProtection="1">
      <alignment horizontal="left" vertical="center"/>
      <protection locked="0"/>
    </xf>
    <xf numFmtId="0" fontId="5" fillId="11" borderId="7" xfId="0" applyFont="1" applyFill="1" applyBorder="1" applyAlignment="1" applyProtection="1">
      <alignment horizontal="left" vertical="center"/>
      <protection locked="0"/>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35" xfId="0" applyFont="1" applyBorder="1" applyAlignment="1">
      <alignment horizontal="left" vertical="center" wrapText="1"/>
    </xf>
    <xf numFmtId="0" fontId="7" fillId="0" borderId="16" xfId="0" applyFont="1" applyBorder="1" applyAlignment="1">
      <alignment horizontal="left" vertical="center" wrapText="1"/>
    </xf>
    <xf numFmtId="0" fontId="7" fillId="0" borderId="36" xfId="0" applyFont="1" applyBorder="1" applyAlignment="1">
      <alignment horizontal="left" vertical="center" wrapText="1"/>
    </xf>
    <xf numFmtId="0" fontId="5" fillId="0" borderId="4" xfId="0" applyFont="1" applyBorder="1" applyAlignment="1">
      <alignment vertical="center"/>
    </xf>
    <xf numFmtId="0" fontId="5" fillId="0" borderId="3" xfId="0" applyFont="1" applyBorder="1" applyAlignment="1">
      <alignment vertical="center"/>
    </xf>
    <xf numFmtId="0" fontId="5" fillId="0" borderId="0" xfId="0" applyFont="1" applyAlignment="1">
      <alignment vertical="center"/>
    </xf>
    <xf numFmtId="0" fontId="5" fillId="0" borderId="9" xfId="0" applyFont="1" applyBorder="1" applyAlignment="1">
      <alignment vertical="center"/>
    </xf>
    <xf numFmtId="0" fontId="5" fillId="0" borderId="1" xfId="0" applyFont="1" applyBorder="1" applyAlignment="1">
      <alignment vertical="center"/>
    </xf>
    <xf numFmtId="0" fontId="5" fillId="0" borderId="10" xfId="0" applyFont="1" applyBorder="1" applyAlignment="1">
      <alignment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3" fontId="7" fillId="11" borderId="65" xfId="0" applyNumberFormat="1" applyFont="1" applyFill="1" applyBorder="1" applyAlignment="1" applyProtection="1">
      <alignment horizontal="center"/>
      <protection locked="0"/>
    </xf>
    <xf numFmtId="3" fontId="7" fillId="11" borderId="31" xfId="0" applyNumberFormat="1" applyFont="1" applyFill="1" applyBorder="1" applyAlignment="1" applyProtection="1">
      <alignment horizontal="center"/>
      <protection locked="0"/>
    </xf>
    <xf numFmtId="3" fontId="7" fillId="11" borderId="66" xfId="0" applyNumberFormat="1" applyFont="1" applyFill="1" applyBorder="1" applyAlignment="1" applyProtection="1">
      <alignment horizontal="center"/>
      <protection locked="0"/>
    </xf>
    <xf numFmtId="0" fontId="7" fillId="0" borderId="43" xfId="0" applyFont="1" applyBorder="1" applyAlignment="1">
      <alignment vertical="center" wrapText="1"/>
    </xf>
    <xf numFmtId="0" fontId="7" fillId="0" borderId="44" xfId="0" applyFont="1" applyBorder="1" applyAlignment="1">
      <alignment vertical="center" wrapText="1"/>
    </xf>
    <xf numFmtId="0" fontId="0" fillId="0" borderId="44" xfId="0" applyFont="1" applyBorder="1" applyAlignment="1">
      <alignment vertical="center" wrapText="1"/>
    </xf>
    <xf numFmtId="0" fontId="0" fillId="0" borderId="45" xfId="0" applyFont="1" applyBorder="1" applyAlignment="1">
      <alignment vertical="center" wrapText="1"/>
    </xf>
    <xf numFmtId="38" fontId="7" fillId="0" borderId="2" xfId="6" applyFont="1" applyFill="1" applyBorder="1" applyAlignment="1" applyProtection="1">
      <alignment horizontal="right" vertical="center"/>
      <protection locked="0"/>
    </xf>
    <xf numFmtId="38" fontId="7" fillId="0" borderId="4" xfId="6" applyFont="1" applyFill="1" applyBorder="1" applyAlignment="1" applyProtection="1">
      <alignment horizontal="right" vertical="center"/>
      <protection locked="0"/>
    </xf>
    <xf numFmtId="0" fontId="7" fillId="0" borderId="33" xfId="0" applyFont="1" applyBorder="1" applyAlignment="1">
      <alignment vertical="top" wrapText="1"/>
    </xf>
    <xf numFmtId="0" fontId="7" fillId="0" borderId="63" xfId="0" applyFont="1" applyBorder="1" applyAlignment="1">
      <alignment vertical="top" wrapText="1"/>
    </xf>
    <xf numFmtId="38" fontId="7" fillId="0" borderId="51" xfId="0" applyNumberFormat="1" applyFont="1" applyFill="1" applyBorder="1" applyAlignment="1">
      <alignment horizontal="right" vertical="center"/>
    </xf>
    <xf numFmtId="38" fontId="7" fillId="0" borderId="49" xfId="0" applyNumberFormat="1" applyFont="1" applyFill="1" applyBorder="1" applyAlignment="1">
      <alignment horizontal="right" vertical="center"/>
    </xf>
    <xf numFmtId="38" fontId="7" fillId="0" borderId="79" xfId="0" applyNumberFormat="1" applyFont="1" applyFill="1" applyBorder="1" applyAlignment="1">
      <alignment horizontal="right" vertical="center"/>
    </xf>
    <xf numFmtId="38" fontId="7" fillId="0" borderId="80" xfId="0" applyNumberFormat="1" applyFont="1" applyFill="1" applyBorder="1" applyAlignment="1">
      <alignment horizontal="right" vertical="center"/>
    </xf>
    <xf numFmtId="38" fontId="7" fillId="0" borderId="65" xfId="0" applyNumberFormat="1" applyFont="1" applyFill="1" applyBorder="1" applyAlignment="1">
      <alignment horizontal="right" vertical="center"/>
    </xf>
    <xf numFmtId="38" fontId="7" fillId="0" borderId="31" xfId="0" applyNumberFormat="1" applyFont="1" applyFill="1" applyBorder="1" applyAlignment="1">
      <alignment horizontal="right" vertical="center"/>
    </xf>
    <xf numFmtId="0" fontId="7" fillId="0" borderId="32" xfId="0" applyFont="1" applyBorder="1" applyAlignment="1">
      <alignment vertical="center" wrapText="1"/>
    </xf>
    <xf numFmtId="0" fontId="7" fillId="0" borderId="23" xfId="0" applyFont="1" applyBorder="1" applyAlignment="1">
      <alignment vertical="center" wrapText="1"/>
    </xf>
    <xf numFmtId="0" fontId="7" fillId="0" borderId="33" xfId="0" applyFont="1" applyBorder="1" applyAlignment="1">
      <alignment vertical="center" wrapText="1"/>
    </xf>
    <xf numFmtId="0" fontId="7" fillId="0" borderId="65" xfId="0" applyFont="1" applyBorder="1" applyAlignment="1">
      <alignment horizontal="left" vertical="center" wrapText="1"/>
    </xf>
    <xf numFmtId="0" fontId="7" fillId="0" borderId="31" xfId="0" applyFont="1" applyBorder="1" applyAlignment="1">
      <alignment horizontal="left" vertical="center" wrapText="1"/>
    </xf>
    <xf numFmtId="0" fontId="7" fillId="0" borderId="17" xfId="0" applyFont="1" applyBorder="1" applyAlignment="1">
      <alignment horizontal="left" vertical="center" wrapText="1"/>
    </xf>
    <xf numFmtId="38" fontId="7" fillId="0" borderId="46" xfId="0" applyNumberFormat="1" applyFont="1" applyFill="1" applyBorder="1" applyAlignment="1" applyProtection="1">
      <alignment horizontal="right" vertical="center"/>
      <protection locked="0"/>
    </xf>
    <xf numFmtId="38" fontId="7" fillId="0" borderId="44" xfId="0" applyNumberFormat="1" applyFont="1" applyFill="1" applyBorder="1" applyAlignment="1" applyProtection="1">
      <alignment horizontal="right" vertical="center"/>
      <protection locked="0"/>
    </xf>
    <xf numFmtId="38" fontId="7" fillId="0" borderId="65" xfId="0" applyNumberFormat="1" applyFont="1" applyFill="1" applyBorder="1" applyAlignment="1" applyProtection="1">
      <alignment horizontal="right" vertical="center"/>
      <protection locked="0"/>
    </xf>
    <xf numFmtId="38" fontId="7" fillId="0" borderId="31" xfId="0" applyNumberFormat="1" applyFont="1" applyFill="1" applyBorder="1" applyAlignment="1" applyProtection="1">
      <alignment horizontal="right" vertical="center"/>
      <protection locked="0"/>
    </xf>
    <xf numFmtId="0" fontId="7" fillId="0" borderId="40" xfId="0" applyFont="1" applyBorder="1" applyAlignment="1">
      <alignment horizontal="center" vertical="center"/>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0" borderId="51" xfId="0" applyFont="1" applyBorder="1" applyAlignment="1">
      <alignment horizontal="center" vertical="center"/>
    </xf>
    <xf numFmtId="0" fontId="7" fillId="0" borderId="49" xfId="0" applyFont="1" applyBorder="1" applyAlignment="1">
      <alignment horizontal="center" vertical="center"/>
    </xf>
    <xf numFmtId="38" fontId="7" fillId="0" borderId="0" xfId="6" applyFont="1" applyFill="1" applyBorder="1" applyAlignment="1" applyProtection="1">
      <alignment horizontal="right" vertical="center"/>
      <protection locked="0"/>
    </xf>
    <xf numFmtId="38" fontId="7" fillId="0" borderId="5" xfId="6" applyFont="1" applyFill="1" applyBorder="1" applyAlignment="1" applyProtection="1"/>
    <xf numFmtId="38" fontId="7" fillId="0" borderId="1" xfId="6" applyFont="1" applyFill="1" applyBorder="1" applyAlignment="1" applyProtection="1"/>
    <xf numFmtId="0" fontId="8" fillId="0" borderId="48" xfId="0" applyFont="1" applyBorder="1" applyAlignment="1">
      <alignment horizontal="left" vertical="top" wrapText="1"/>
    </xf>
    <xf numFmtId="0" fontId="8" fillId="0" borderId="1" xfId="0" applyFont="1" applyBorder="1" applyAlignment="1">
      <alignment horizontal="left" vertical="top" wrapText="1"/>
    </xf>
    <xf numFmtId="0" fontId="8" fillId="0" borderId="10" xfId="0" applyFont="1" applyBorder="1" applyAlignment="1">
      <alignment horizontal="left" vertical="top" wrapText="1"/>
    </xf>
    <xf numFmtId="0" fontId="5" fillId="0" borderId="31" xfId="0" applyFont="1" applyBorder="1" applyAlignment="1">
      <alignment horizontal="center" vertical="center"/>
    </xf>
    <xf numFmtId="0" fontId="5" fillId="0" borderId="0" xfId="0" applyFont="1" applyAlignment="1">
      <alignment vertical="center" wrapText="1"/>
    </xf>
    <xf numFmtId="0" fontId="0" fillId="0" borderId="34" xfId="0" applyFont="1" applyBorder="1" applyAlignment="1">
      <alignment vertical="center" wrapText="1"/>
    </xf>
    <xf numFmtId="3" fontId="7" fillId="0" borderId="51" xfId="0" applyNumberFormat="1" applyFont="1" applyFill="1" applyBorder="1" applyAlignment="1" applyProtection="1">
      <alignment horizontal="right" vertical="center"/>
      <protection locked="0"/>
    </xf>
    <xf numFmtId="3" fontId="7" fillId="0" borderId="49" xfId="0" applyNumberFormat="1" applyFont="1" applyFill="1" applyBorder="1" applyAlignment="1" applyProtection="1">
      <alignment horizontal="right" vertical="center"/>
      <protection locked="0"/>
    </xf>
    <xf numFmtId="0" fontId="5" fillId="0" borderId="4" xfId="0" applyFont="1" applyBorder="1" applyAlignment="1">
      <alignment vertical="center" wrapText="1"/>
    </xf>
    <xf numFmtId="0" fontId="0" fillId="0" borderId="3" xfId="0" applyFont="1" applyBorder="1" applyAlignment="1">
      <alignment vertical="center" wrapText="1"/>
    </xf>
    <xf numFmtId="3" fontId="7" fillId="0" borderId="5" xfId="0" applyNumberFormat="1" applyFont="1" applyFill="1" applyBorder="1" applyAlignment="1" applyProtection="1">
      <alignment horizontal="right" vertical="center"/>
      <protection locked="0"/>
    </xf>
    <xf numFmtId="3" fontId="7" fillId="0" borderId="1" xfId="0" applyNumberFormat="1" applyFont="1" applyFill="1" applyBorder="1" applyAlignment="1" applyProtection="1">
      <alignment horizontal="right" vertical="center"/>
      <protection locked="0"/>
    </xf>
    <xf numFmtId="0" fontId="5" fillId="0" borderId="62" xfId="0" applyFont="1" applyBorder="1" applyAlignment="1">
      <alignment horizontal="center" vertical="center"/>
    </xf>
    <xf numFmtId="0" fontId="5" fillId="0" borderId="31" xfId="0" applyFont="1" applyBorder="1" applyAlignment="1">
      <alignment vertical="center" wrapText="1"/>
    </xf>
    <xf numFmtId="0" fontId="0" fillId="0" borderId="31" xfId="0" applyBorder="1" applyAlignment="1">
      <alignment vertical="center" wrapText="1"/>
    </xf>
    <xf numFmtId="0" fontId="0" fillId="0" borderId="17" xfId="0" applyBorder="1" applyAlignment="1">
      <alignment vertical="center" wrapText="1"/>
    </xf>
    <xf numFmtId="3" fontId="7" fillId="0" borderId="65" xfId="0" applyNumberFormat="1" applyFont="1" applyFill="1" applyBorder="1" applyAlignment="1" applyProtection="1">
      <alignment horizontal="right" vertical="center"/>
      <protection locked="0"/>
    </xf>
    <xf numFmtId="3" fontId="7" fillId="0" borderId="31" xfId="0" applyNumberFormat="1" applyFont="1" applyFill="1" applyBorder="1" applyAlignment="1" applyProtection="1">
      <alignment horizontal="right" vertical="center"/>
      <protection locked="0"/>
    </xf>
    <xf numFmtId="0" fontId="5" fillId="0" borderId="17" xfId="0" applyFont="1" applyBorder="1" applyAlignment="1">
      <alignment vertical="center" wrapText="1"/>
    </xf>
    <xf numFmtId="38" fontId="89" fillId="0" borderId="154" xfId="0" applyNumberFormat="1" applyFont="1" applyFill="1" applyBorder="1" applyAlignment="1" applyProtection="1">
      <alignment horizontal="right" vertical="center"/>
      <protection locked="0"/>
    </xf>
    <xf numFmtId="38" fontId="89" fillId="0" borderId="155" xfId="0" applyNumberFormat="1" applyFont="1" applyFill="1" applyBorder="1" applyAlignment="1" applyProtection="1">
      <alignment horizontal="right" vertical="center"/>
      <protection locked="0"/>
    </xf>
    <xf numFmtId="38" fontId="7" fillId="11" borderId="65" xfId="0" applyNumberFormat="1" applyFont="1" applyFill="1" applyBorder="1" applyAlignment="1" applyProtection="1">
      <alignment horizontal="right" vertical="center"/>
      <protection locked="0"/>
    </xf>
    <xf numFmtId="38" fontId="7" fillId="11" borderId="31" xfId="0" applyNumberFormat="1" applyFont="1" applyFill="1" applyBorder="1" applyAlignment="1" applyProtection="1">
      <alignment horizontal="right" vertical="center"/>
      <protection locked="0"/>
    </xf>
    <xf numFmtId="0" fontId="7" fillId="0" borderId="66" xfId="0" applyFont="1" applyBorder="1" applyAlignment="1">
      <alignment vertical="center"/>
    </xf>
    <xf numFmtId="0" fontId="7" fillId="0" borderId="46" xfId="0" applyFont="1" applyBorder="1" applyAlignment="1">
      <alignment vertical="center"/>
    </xf>
    <xf numFmtId="0" fontId="7" fillId="0" borderId="44" xfId="0" applyFont="1" applyBorder="1" applyAlignment="1">
      <alignment vertical="center"/>
    </xf>
    <xf numFmtId="0" fontId="7" fillId="0" borderId="64" xfId="0" applyFont="1" applyBorder="1" applyAlignment="1">
      <alignment vertical="center"/>
    </xf>
    <xf numFmtId="0" fontId="7" fillId="0" borderId="46" xfId="0" applyFont="1" applyFill="1" applyBorder="1" applyAlignment="1">
      <alignment horizontal="left" vertical="center" shrinkToFit="1"/>
    </xf>
    <xf numFmtId="0" fontId="7" fillId="0" borderId="44" xfId="0" applyFont="1" applyFill="1" applyBorder="1" applyAlignment="1">
      <alignment horizontal="left" vertical="center" shrinkToFit="1"/>
    </xf>
    <xf numFmtId="0" fontId="7" fillId="0" borderId="3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65" xfId="0" applyFont="1" applyFill="1" applyBorder="1" applyAlignment="1">
      <alignment horizontal="left" vertical="center" shrinkToFit="1"/>
    </xf>
    <xf numFmtId="0" fontId="7" fillId="0" borderId="31" xfId="0" applyFont="1" applyFill="1" applyBorder="1" applyAlignment="1">
      <alignment horizontal="left" vertical="center" shrinkToFit="1"/>
    </xf>
    <xf numFmtId="0" fontId="7" fillId="0" borderId="65" xfId="0" applyFont="1" applyFill="1" applyBorder="1" applyAlignment="1" applyProtection="1">
      <alignment vertical="center" wrapText="1"/>
      <protection locked="0"/>
    </xf>
    <xf numFmtId="0" fontId="7" fillId="0" borderId="31" xfId="0" applyFont="1" applyFill="1" applyBorder="1" applyAlignment="1" applyProtection="1">
      <alignment vertical="center" wrapText="1"/>
      <protection locked="0"/>
    </xf>
    <xf numFmtId="0" fontId="7" fillId="0" borderId="65"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38" fontId="7" fillId="0" borderId="65" xfId="0" applyNumberFormat="1" applyFont="1" applyFill="1" applyBorder="1" applyAlignment="1" applyProtection="1">
      <alignment vertical="center" shrinkToFit="1"/>
      <protection locked="0"/>
    </xf>
    <xf numFmtId="38" fontId="7" fillId="0" borderId="31" xfId="0" applyNumberFormat="1" applyFont="1" applyFill="1" applyBorder="1" applyAlignment="1" applyProtection="1">
      <alignment vertical="center" shrinkToFit="1"/>
      <protection locked="0"/>
    </xf>
    <xf numFmtId="38" fontId="7" fillId="0" borderId="31" xfId="6" applyFont="1" applyFill="1" applyBorder="1" applyAlignment="1" applyProtection="1">
      <alignment vertical="center"/>
    </xf>
    <xf numFmtId="0" fontId="80" fillId="0" borderId="51" xfId="0" applyFont="1" applyFill="1" applyBorder="1" applyAlignment="1">
      <alignment horizontal="left" vertical="center" wrapText="1" shrinkToFit="1"/>
    </xf>
    <xf numFmtId="0" fontId="80" fillId="0" borderId="49" xfId="0" applyFont="1" applyFill="1" applyBorder="1" applyAlignment="1">
      <alignment horizontal="left" vertical="center" shrinkToFit="1"/>
    </xf>
    <xf numFmtId="0" fontId="80" fillId="0" borderId="65" xfId="0" applyFont="1" applyFill="1" applyBorder="1" applyAlignment="1">
      <alignment horizontal="left" vertical="center" shrinkToFit="1"/>
    </xf>
    <xf numFmtId="0" fontId="80" fillId="0" borderId="31" xfId="0" applyFont="1" applyFill="1" applyBorder="1" applyAlignment="1">
      <alignment horizontal="left" vertical="center" shrinkToFit="1"/>
    </xf>
    <xf numFmtId="0" fontId="80" fillId="0" borderId="51" xfId="0" applyFont="1" applyBorder="1" applyAlignment="1">
      <alignment horizontal="left" vertical="center" wrapText="1" shrinkToFit="1"/>
    </xf>
    <xf numFmtId="0" fontId="80" fillId="0" borderId="49" xfId="0" applyFont="1" applyBorder="1" applyAlignment="1">
      <alignment horizontal="left" vertical="center" shrinkToFit="1"/>
    </xf>
    <xf numFmtId="0" fontId="80" fillId="0" borderId="65" xfId="0" applyFont="1" applyBorder="1" applyAlignment="1">
      <alignment horizontal="left" vertical="center" shrinkToFit="1"/>
    </xf>
    <xf numFmtId="0" fontId="80" fillId="0" borderId="31" xfId="0" applyFont="1" applyBorder="1" applyAlignment="1">
      <alignment horizontal="left" vertical="center" shrinkToFit="1"/>
    </xf>
    <xf numFmtId="0" fontId="7" fillId="0" borderId="32" xfId="8" applyFont="1" applyBorder="1" applyAlignment="1">
      <alignment horizontal="center" vertical="center" wrapText="1"/>
    </xf>
    <xf numFmtId="0" fontId="7" fillId="0" borderId="23" xfId="8" applyFont="1" applyBorder="1" applyAlignment="1">
      <alignment horizontal="center" vertical="center" wrapText="1"/>
    </xf>
    <xf numFmtId="0" fontId="7" fillId="0" borderId="39" xfId="8" applyFont="1" applyBorder="1" applyAlignment="1">
      <alignment horizontal="center" vertical="center" wrapText="1"/>
    </xf>
    <xf numFmtId="0" fontId="7" fillId="0" borderId="48" xfId="8" applyFont="1" applyBorder="1" applyAlignment="1">
      <alignment horizontal="center" vertical="center" wrapText="1"/>
    </xf>
    <xf numFmtId="0" fontId="7" fillId="0" borderId="1" xfId="8" applyFont="1" applyBorder="1" applyAlignment="1">
      <alignment horizontal="center" vertical="center" wrapText="1"/>
    </xf>
    <xf numFmtId="0" fontId="7" fillId="0" borderId="8" xfId="8" applyFont="1" applyBorder="1" applyAlignment="1">
      <alignment horizontal="center" vertical="center" wrapText="1"/>
    </xf>
    <xf numFmtId="38" fontId="80" fillId="0" borderId="65" xfId="0" applyNumberFormat="1" applyFont="1" applyBorder="1" applyAlignment="1">
      <alignment vertical="center"/>
    </xf>
    <xf numFmtId="38" fontId="80" fillId="0" borderId="31" xfId="0" applyNumberFormat="1" applyFont="1" applyBorder="1" applyAlignment="1">
      <alignment vertical="center"/>
    </xf>
    <xf numFmtId="0" fontId="80" fillId="0" borderId="65" xfId="0" applyFont="1" applyBorder="1" applyAlignment="1">
      <alignment vertical="center" shrinkToFit="1"/>
    </xf>
    <xf numFmtId="0" fontId="80" fillId="0" borderId="31" xfId="0" applyFont="1" applyBorder="1" applyAlignment="1">
      <alignment vertical="center" shrinkToFit="1"/>
    </xf>
    <xf numFmtId="0" fontId="80" fillId="0" borderId="17" xfId="0" applyFont="1" applyBorder="1" applyAlignment="1">
      <alignment vertical="center" shrinkToFit="1"/>
    </xf>
    <xf numFmtId="0" fontId="80" fillId="0" borderId="65" xfId="0" applyFont="1" applyBorder="1" applyAlignment="1">
      <alignment horizontal="center" vertical="center" shrinkToFit="1"/>
    </xf>
    <xf numFmtId="0" fontId="80" fillId="0" borderId="31" xfId="0" applyFont="1" applyBorder="1" applyAlignment="1">
      <alignment horizontal="center" vertical="center" shrinkToFit="1"/>
    </xf>
    <xf numFmtId="0" fontId="80" fillId="0" borderId="17" xfId="0" applyFont="1" applyBorder="1" applyAlignment="1">
      <alignment horizontal="center" vertical="center" shrinkToFit="1"/>
    </xf>
    <xf numFmtId="0" fontId="80" fillId="0" borderId="65" xfId="0" applyFont="1" applyFill="1" applyBorder="1" applyAlignment="1">
      <alignment horizontal="center" vertical="center"/>
    </xf>
    <xf numFmtId="0" fontId="80" fillId="0" borderId="31" xfId="0" applyFont="1" applyFill="1" applyBorder="1" applyAlignment="1">
      <alignment horizontal="center" vertical="center"/>
    </xf>
    <xf numFmtId="0" fontId="81" fillId="0" borderId="31" xfId="0" applyFont="1" applyFill="1" applyBorder="1" applyAlignment="1">
      <alignment horizontal="center" vertical="center"/>
    </xf>
    <xf numFmtId="0" fontId="81" fillId="0" borderId="17" xfId="0" applyFont="1" applyFill="1" applyBorder="1" applyAlignment="1">
      <alignment horizontal="center" vertical="center"/>
    </xf>
    <xf numFmtId="0" fontId="7" fillId="0" borderId="65"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protection locked="0"/>
    </xf>
    <xf numFmtId="38" fontId="7" fillId="0" borderId="65" xfId="0" applyNumberFormat="1" applyFont="1" applyFill="1" applyBorder="1" applyAlignment="1" applyProtection="1">
      <alignment horizontal="center" vertical="center" shrinkToFit="1"/>
      <protection locked="0"/>
    </xf>
    <xf numFmtId="38" fontId="7" fillId="0" borderId="31" xfId="0" applyNumberFormat="1" applyFont="1" applyFill="1" applyBorder="1" applyAlignment="1" applyProtection="1">
      <alignment horizontal="center" vertical="center" shrinkToFit="1"/>
      <protection locked="0"/>
    </xf>
    <xf numFmtId="0" fontId="80" fillId="0" borderId="5" xfId="0" applyFont="1" applyFill="1" applyBorder="1" applyAlignment="1">
      <alignment horizontal="center" vertical="center"/>
    </xf>
    <xf numFmtId="0" fontId="80" fillId="0" borderId="1" xfId="0" applyFont="1" applyFill="1" applyBorder="1" applyAlignment="1">
      <alignment horizontal="center" vertical="center"/>
    </xf>
    <xf numFmtId="0" fontId="81" fillId="0" borderId="1" xfId="0" applyFont="1" applyFill="1" applyBorder="1" applyAlignment="1">
      <alignment horizontal="center" vertical="center"/>
    </xf>
    <xf numFmtId="0" fontId="81" fillId="0" borderId="10" xfId="0" applyFont="1" applyFill="1" applyBorder="1" applyAlignment="1">
      <alignment horizontal="center" vertical="center"/>
    </xf>
    <xf numFmtId="38" fontId="80" fillId="0" borderId="5" xfId="0" applyNumberFormat="1" applyFont="1" applyFill="1" applyBorder="1" applyAlignment="1">
      <alignment vertical="center"/>
    </xf>
    <xf numFmtId="38" fontId="80" fillId="0" borderId="1" xfId="0" applyNumberFormat="1" applyFont="1" applyFill="1" applyBorder="1" applyAlignment="1">
      <alignment vertical="center"/>
    </xf>
    <xf numFmtId="0" fontId="7" fillId="0" borderId="32" xfId="8" applyFont="1" applyBorder="1" applyAlignment="1">
      <alignment horizontal="center" vertical="center"/>
    </xf>
    <xf numFmtId="0" fontId="7" fillId="0" borderId="23" xfId="8" applyFont="1" applyBorder="1" applyAlignment="1">
      <alignment horizontal="center" vertical="center"/>
    </xf>
    <xf numFmtId="0" fontId="7" fillId="0" borderId="39" xfId="8" applyFont="1" applyBorder="1" applyAlignment="1">
      <alignment horizontal="center" vertical="center"/>
    </xf>
    <xf numFmtId="0" fontId="7" fillId="0" borderId="48" xfId="8" applyFont="1" applyBorder="1" applyAlignment="1">
      <alignment horizontal="center" vertical="center"/>
    </xf>
    <xf numFmtId="0" fontId="7" fillId="0" borderId="1" xfId="8" applyFont="1" applyBorder="1" applyAlignment="1">
      <alignment horizontal="center" vertical="center"/>
    </xf>
    <xf numFmtId="0" fontId="7" fillId="0" borderId="8" xfId="8" applyFont="1" applyBorder="1" applyAlignment="1">
      <alignment horizontal="center" vertical="center"/>
    </xf>
    <xf numFmtId="0" fontId="7" fillId="0" borderId="67" xfId="8" applyFont="1" applyBorder="1" applyAlignment="1">
      <alignment horizontal="center" vertical="center"/>
    </xf>
    <xf numFmtId="0" fontId="7" fillId="0" borderId="31" xfId="8" applyFont="1" applyBorder="1" applyAlignment="1">
      <alignment horizontal="center" vertical="center"/>
    </xf>
    <xf numFmtId="0" fontId="7" fillId="0" borderId="66" xfId="8" applyFont="1" applyBorder="1" applyAlignment="1">
      <alignment horizontal="center" vertical="center"/>
    </xf>
    <xf numFmtId="0" fontId="8" fillId="0" borderId="57" xfId="8" applyFont="1" applyBorder="1" applyAlignment="1">
      <alignment horizontal="center" vertical="center"/>
    </xf>
    <xf numFmtId="0" fontId="8" fillId="0" borderId="24" xfId="8" applyFont="1" applyBorder="1" applyAlignment="1">
      <alignment horizontal="center" vertical="center"/>
    </xf>
    <xf numFmtId="0" fontId="8" fillId="0" borderId="71" xfId="8" applyFont="1" applyBorder="1" applyAlignment="1">
      <alignment horizontal="center" vertical="center"/>
    </xf>
    <xf numFmtId="0" fontId="7" fillId="0" borderId="57" xfId="8" applyFont="1" applyBorder="1" applyAlignment="1">
      <alignment horizontal="center" vertical="center"/>
    </xf>
    <xf numFmtId="0" fontId="7" fillId="0" borderId="24" xfId="8" applyFont="1" applyBorder="1" applyAlignment="1">
      <alignment horizontal="center" vertical="center"/>
    </xf>
    <xf numFmtId="0" fontId="7" fillId="0" borderId="71" xfId="8" applyFont="1" applyBorder="1" applyAlignment="1">
      <alignment horizontal="center" vertical="center"/>
    </xf>
    <xf numFmtId="38" fontId="80" fillId="0" borderId="5" xfId="0" applyNumberFormat="1" applyFont="1" applyBorder="1" applyAlignment="1">
      <alignment vertical="center"/>
    </xf>
    <xf numFmtId="38" fontId="80" fillId="0" borderId="1" xfId="0" applyNumberFormat="1" applyFont="1" applyBorder="1" applyAlignment="1">
      <alignment vertical="center"/>
    </xf>
    <xf numFmtId="38" fontId="7" fillId="0" borderId="70" xfId="6" applyFont="1" applyFill="1" applyBorder="1" applyAlignment="1" applyProtection="1">
      <alignment vertical="center"/>
    </xf>
    <xf numFmtId="38" fontId="7" fillId="0" borderId="24" xfId="6" applyFont="1" applyFill="1" applyBorder="1" applyAlignment="1" applyProtection="1">
      <alignment vertical="center"/>
    </xf>
    <xf numFmtId="0" fontId="7" fillId="0" borderId="46" xfId="0" applyFont="1" applyBorder="1" applyAlignment="1">
      <alignment horizontal="center" vertical="center" wrapText="1"/>
    </xf>
    <xf numFmtId="176" fontId="7" fillId="0" borderId="16" xfId="8" applyNumberFormat="1" applyFont="1" applyBorder="1" applyAlignment="1">
      <alignment horizontal="left" vertical="top" wrapText="1"/>
    </xf>
    <xf numFmtId="176" fontId="7" fillId="0" borderId="16" xfId="0" applyNumberFormat="1" applyFont="1" applyBorder="1" applyAlignment="1">
      <alignment horizontal="left" vertical="top" wrapText="1"/>
    </xf>
    <xf numFmtId="0" fontId="11" fillId="0" borderId="16" xfId="0" applyFont="1" applyBorder="1" applyAlignment="1">
      <alignment vertical="center"/>
    </xf>
    <xf numFmtId="176" fontId="7" fillId="0" borderId="16" xfId="8" applyNumberFormat="1" applyFont="1" applyFill="1" applyBorder="1" applyAlignment="1">
      <alignment horizontal="left" vertical="top" wrapText="1"/>
    </xf>
    <xf numFmtId="176" fontId="7" fillId="0" borderId="16" xfId="0" applyNumberFormat="1" applyFont="1" applyFill="1" applyBorder="1" applyAlignment="1">
      <alignment horizontal="left" vertical="top" wrapText="1"/>
    </xf>
    <xf numFmtId="0" fontId="11" fillId="0" borderId="16" xfId="0" applyFont="1" applyFill="1" applyBorder="1" applyAlignment="1">
      <alignment vertical="center"/>
    </xf>
    <xf numFmtId="0" fontId="7" fillId="0" borderId="46"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64" xfId="0" applyFont="1" applyFill="1" applyBorder="1" applyAlignment="1">
      <alignment horizontal="center" vertical="center"/>
    </xf>
    <xf numFmtId="38" fontId="80" fillId="0" borderId="65" xfId="0" applyNumberFormat="1" applyFont="1" applyFill="1" applyBorder="1" applyAlignment="1">
      <alignment vertical="center"/>
    </xf>
    <xf numFmtId="38" fontId="80" fillId="0" borderId="31" xfId="0" applyNumberFormat="1" applyFont="1" applyFill="1" applyBorder="1" applyAlignment="1">
      <alignment vertical="center"/>
    </xf>
    <xf numFmtId="38" fontId="80" fillId="0" borderId="1" xfId="0" applyNumberFormat="1" applyFont="1" applyFill="1" applyBorder="1" applyAlignment="1">
      <alignment horizontal="right" vertical="center"/>
    </xf>
    <xf numFmtId="38" fontId="7" fillId="0" borderId="44" xfId="0" applyNumberFormat="1" applyFont="1" applyFill="1" applyBorder="1" applyAlignment="1">
      <alignment horizontal="right" vertical="center"/>
    </xf>
    <xf numFmtId="38" fontId="80" fillId="0" borderId="51" xfId="0" applyNumberFormat="1" applyFont="1" applyFill="1" applyBorder="1" applyAlignment="1">
      <alignment vertical="center"/>
    </xf>
    <xf numFmtId="38" fontId="80" fillId="0" borderId="49" xfId="0" applyNumberFormat="1" applyFont="1" applyFill="1" applyBorder="1" applyAlignment="1">
      <alignment vertical="center"/>
    </xf>
    <xf numFmtId="38" fontId="80" fillId="0" borderId="49" xfId="0" applyNumberFormat="1" applyFont="1" applyFill="1" applyBorder="1" applyAlignment="1">
      <alignment horizontal="right" vertical="center"/>
    </xf>
    <xf numFmtId="0" fontId="7" fillId="0" borderId="57" xfId="0" applyFont="1" applyFill="1" applyBorder="1" applyAlignment="1">
      <alignment horizontal="left" vertical="center"/>
    </xf>
    <xf numFmtId="0" fontId="7" fillId="0" borderId="24" xfId="0" applyFont="1" applyFill="1" applyBorder="1" applyAlignment="1">
      <alignment horizontal="left" vertical="center"/>
    </xf>
    <xf numFmtId="0" fontId="80" fillId="0" borderId="65" xfId="0" applyFont="1" applyFill="1" applyBorder="1" applyAlignment="1">
      <alignment vertical="center" wrapText="1"/>
    </xf>
    <xf numFmtId="0" fontId="80" fillId="0" borderId="31" xfId="0" applyFont="1" applyFill="1" applyBorder="1" applyAlignment="1">
      <alignment vertical="center"/>
    </xf>
    <xf numFmtId="0" fontId="7" fillId="0" borderId="67" xfId="0" applyFont="1" applyFill="1" applyBorder="1" applyAlignment="1">
      <alignment vertical="center" shrinkToFit="1"/>
    </xf>
    <xf numFmtId="0" fontId="7" fillId="0" borderId="31" xfId="0" applyFont="1" applyFill="1" applyBorder="1" applyAlignment="1">
      <alignment vertical="center" shrinkToFit="1"/>
    </xf>
    <xf numFmtId="0" fontId="7" fillId="0" borderId="17" xfId="0" applyFont="1" applyFill="1" applyBorder="1" applyAlignment="1">
      <alignment vertical="center" shrinkToFit="1"/>
    </xf>
    <xf numFmtId="38" fontId="7" fillId="0" borderId="5" xfId="6" applyFont="1" applyFill="1" applyBorder="1" applyAlignment="1" applyProtection="1">
      <alignment vertical="center"/>
      <protection locked="0"/>
    </xf>
    <xf numFmtId="38" fontId="7" fillId="0" borderId="1" xfId="6" applyFont="1" applyFill="1" applyBorder="1" applyAlignment="1" applyProtection="1">
      <alignment vertical="center"/>
      <protection locked="0"/>
    </xf>
    <xf numFmtId="0" fontId="7" fillId="0" borderId="43" xfId="0" applyFont="1" applyFill="1" applyBorder="1" applyAlignment="1">
      <alignment vertical="center"/>
    </xf>
    <xf numFmtId="0" fontId="7" fillId="0" borderId="44" xfId="0" applyFont="1" applyFill="1" applyBorder="1" applyAlignment="1">
      <alignment vertical="center"/>
    </xf>
    <xf numFmtId="0" fontId="7" fillId="0" borderId="45" xfId="0" applyFont="1" applyFill="1" applyBorder="1" applyAlignment="1">
      <alignment vertical="center"/>
    </xf>
    <xf numFmtId="38" fontId="7" fillId="0" borderId="38" xfId="6" applyFont="1" applyFill="1" applyBorder="1" applyAlignment="1" applyProtection="1">
      <alignment vertical="center"/>
    </xf>
    <xf numFmtId="38" fontId="7" fillId="0" borderId="16" xfId="6" applyFont="1" applyFill="1" applyBorder="1" applyAlignment="1" applyProtection="1">
      <alignment vertical="center"/>
    </xf>
    <xf numFmtId="0" fontId="80" fillId="0" borderId="65" xfId="0" applyFont="1" applyFill="1" applyBorder="1" applyAlignment="1">
      <alignment horizontal="center" vertical="center" shrinkToFit="1"/>
    </xf>
    <xf numFmtId="0" fontId="80" fillId="0" borderId="31" xfId="0" applyFont="1" applyFill="1" applyBorder="1" applyAlignment="1">
      <alignment horizontal="center" vertical="center" shrinkToFit="1"/>
    </xf>
    <xf numFmtId="0" fontId="80" fillId="0" borderId="17" xfId="0" applyFont="1" applyFill="1" applyBorder="1" applyAlignment="1">
      <alignment horizontal="center" vertical="center" shrinkToFit="1"/>
    </xf>
    <xf numFmtId="0" fontId="80" fillId="0" borderId="17" xfId="0" applyFont="1" applyFill="1" applyBorder="1" applyAlignment="1">
      <alignment horizontal="center" vertical="center"/>
    </xf>
    <xf numFmtId="0" fontId="80" fillId="0" borderId="31" xfId="0" applyFont="1" applyFill="1" applyBorder="1" applyAlignment="1">
      <alignment vertical="center" wrapText="1"/>
    </xf>
    <xf numFmtId="0" fontId="80" fillId="0" borderId="17" xfId="0" applyFont="1" applyFill="1" applyBorder="1" applyAlignment="1">
      <alignment vertical="center" wrapText="1"/>
    </xf>
    <xf numFmtId="0" fontId="80" fillId="0" borderId="5" xfId="0" applyFont="1" applyFill="1" applyBorder="1" applyAlignment="1">
      <alignment vertical="center" wrapText="1"/>
    </xf>
    <xf numFmtId="0" fontId="80" fillId="0" borderId="1" xfId="0" applyFont="1" applyFill="1" applyBorder="1" applyAlignment="1">
      <alignment vertical="center"/>
    </xf>
    <xf numFmtId="0" fontId="75" fillId="9" borderId="1" xfId="8" applyFont="1" applyFill="1" applyBorder="1" applyAlignment="1">
      <alignment horizontal="left" vertical="center"/>
    </xf>
    <xf numFmtId="0" fontId="7" fillId="9" borderId="65" xfId="8" applyFont="1" applyFill="1" applyBorder="1" applyAlignment="1">
      <alignment horizontal="left" vertical="center" wrapText="1"/>
    </xf>
    <xf numFmtId="0" fontId="7" fillId="9" borderId="31" xfId="8" applyFont="1" applyFill="1" applyBorder="1" applyAlignment="1">
      <alignment horizontal="left" vertical="center" wrapText="1"/>
    </xf>
    <xf numFmtId="0" fontId="7" fillId="9" borderId="17" xfId="8" applyFont="1" applyFill="1" applyBorder="1" applyAlignment="1">
      <alignment horizontal="left" vertical="center" wrapText="1"/>
    </xf>
    <xf numFmtId="0" fontId="7" fillId="0" borderId="69" xfId="0" applyFont="1" applyBorder="1" applyAlignment="1">
      <alignment horizontal="center" vertical="center" wrapText="1"/>
    </xf>
    <xf numFmtId="0" fontId="7" fillId="0" borderId="83" xfId="0"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7" fillId="0" borderId="37"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7" xfId="0" applyFont="1" applyBorder="1" applyAlignment="1">
      <alignment horizontal="center" vertical="center"/>
    </xf>
    <xf numFmtId="0" fontId="7" fillId="0" borderId="23" xfId="0" applyFont="1" applyBorder="1" applyAlignment="1">
      <alignment horizontal="center" vertical="center"/>
    </xf>
    <xf numFmtId="0" fontId="7" fillId="0" borderId="39" xfId="0" applyFont="1" applyBorder="1" applyAlignment="1">
      <alignment horizontal="center" vertical="center"/>
    </xf>
    <xf numFmtId="0" fontId="7" fillId="0" borderId="3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83" xfId="0" applyFont="1" applyFill="1" applyBorder="1" applyAlignment="1">
      <alignment horizontal="center" vertical="center" wrapText="1"/>
    </xf>
    <xf numFmtId="0" fontId="80" fillId="0" borderId="5" xfId="0" applyFont="1" applyBorder="1" applyAlignment="1">
      <alignment vertical="center" wrapText="1"/>
    </xf>
    <xf numFmtId="0" fontId="80" fillId="0" borderId="1" xfId="0" applyFont="1" applyBorder="1" applyAlignment="1">
      <alignment vertical="center"/>
    </xf>
    <xf numFmtId="0" fontId="80" fillId="0" borderId="5" xfId="0" applyFont="1" applyBorder="1" applyAlignment="1">
      <alignment horizontal="center" vertical="center"/>
    </xf>
    <xf numFmtId="0" fontId="80" fillId="0" borderId="1" xfId="0" applyFont="1" applyBorder="1" applyAlignment="1">
      <alignment horizontal="center" vertical="center"/>
    </xf>
    <xf numFmtId="0" fontId="7" fillId="0" borderId="33" xfId="0" applyFont="1" applyBorder="1" applyAlignment="1">
      <alignment horizontal="center" vertical="center"/>
    </xf>
    <xf numFmtId="0" fontId="7" fillId="0" borderId="38" xfId="0" applyFont="1" applyBorder="1" applyAlignment="1">
      <alignment horizontal="center" vertical="center"/>
    </xf>
    <xf numFmtId="0" fontId="7" fillId="0" borderId="16" xfId="0" applyFont="1" applyBorder="1" applyAlignment="1">
      <alignment horizontal="center" vertical="center"/>
    </xf>
    <xf numFmtId="0" fontId="7" fillId="0" borderId="36" xfId="0" applyFont="1" applyBorder="1" applyAlignment="1">
      <alignment horizontal="center" vertical="center"/>
    </xf>
    <xf numFmtId="0" fontId="80" fillId="0" borderId="65" xfId="0" applyFont="1" applyBorder="1" applyAlignment="1">
      <alignment vertical="center" wrapText="1"/>
    </xf>
    <xf numFmtId="0" fontId="80" fillId="0" borderId="31" xfId="0" applyFont="1" applyBorder="1" applyAlignment="1">
      <alignment vertical="center"/>
    </xf>
    <xf numFmtId="0" fontId="80" fillId="0" borderId="65" xfId="0" applyFont="1" applyBorder="1" applyAlignment="1">
      <alignment horizontal="center" vertical="center"/>
    </xf>
    <xf numFmtId="0" fontId="80" fillId="0" borderId="31" xfId="0" applyFont="1" applyBorder="1" applyAlignment="1">
      <alignment horizontal="center" vertical="center"/>
    </xf>
    <xf numFmtId="0" fontId="5" fillId="0" borderId="23" xfId="0" applyFont="1" applyFill="1" applyBorder="1" applyAlignment="1">
      <alignment vertical="top" wrapText="1"/>
    </xf>
    <xf numFmtId="0" fontId="5" fillId="0" borderId="0" xfId="0" applyFont="1" applyFill="1" applyAlignment="1">
      <alignment vertical="top"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139" xfId="0" applyBorder="1" applyAlignment="1">
      <alignment horizontal="left" vertical="center"/>
    </xf>
    <xf numFmtId="0" fontId="0" fillId="0" borderId="113" xfId="0" applyFill="1" applyBorder="1" applyAlignment="1">
      <alignment horizontal="left" vertical="center" wrapText="1"/>
    </xf>
    <xf numFmtId="0" fontId="0" fillId="0" borderId="128" xfId="0" applyBorder="1" applyAlignment="1">
      <alignment horizontal="left" vertical="center"/>
    </xf>
    <xf numFmtId="0" fontId="0" fillId="0" borderId="119" xfId="0" applyBorder="1" applyAlignment="1">
      <alignment horizontal="left" vertical="center"/>
    </xf>
    <xf numFmtId="0" fontId="0" fillId="0" borderId="20" xfId="0" applyBorder="1" applyAlignment="1">
      <alignment horizontal="left" vertical="center" wrapText="1"/>
    </xf>
    <xf numFmtId="0" fontId="0" fillId="0" borderId="140" xfId="0" applyBorder="1" applyAlignment="1">
      <alignment horizontal="left" vertical="center" wrapText="1"/>
    </xf>
    <xf numFmtId="0" fontId="0" fillId="0" borderId="121" xfId="0" applyBorder="1" applyAlignment="1">
      <alignment horizontal="left" vertical="center" wrapText="1"/>
    </xf>
    <xf numFmtId="0" fontId="0" fillId="0" borderId="104" xfId="0" applyBorder="1" applyAlignment="1">
      <alignment horizontal="left" vertical="center" wrapText="1"/>
    </xf>
    <xf numFmtId="0" fontId="9" fillId="5" borderId="0" xfId="9" applyFont="1" applyFill="1" applyAlignment="1" applyProtection="1">
      <alignment horizontal="center" vertical="center"/>
      <protection locked="0"/>
    </xf>
    <xf numFmtId="0" fontId="52" fillId="0" borderId="31" xfId="0" applyFont="1" applyBorder="1" applyAlignment="1">
      <alignment vertical="center" wrapText="1"/>
    </xf>
    <xf numFmtId="0" fontId="52" fillId="0" borderId="17" xfId="0" applyFont="1" applyBorder="1" applyAlignment="1">
      <alignment vertical="center" wrapText="1"/>
    </xf>
    <xf numFmtId="0" fontId="5" fillId="0" borderId="65" xfId="0" applyFont="1" applyBorder="1" applyAlignment="1">
      <alignment horizontal="left" vertical="center" wrapText="1"/>
    </xf>
    <xf numFmtId="0" fontId="5" fillId="0" borderId="31" xfId="0" applyFont="1" applyBorder="1" applyAlignment="1">
      <alignment horizontal="left" vertical="center" wrapText="1"/>
    </xf>
    <xf numFmtId="0" fontId="5" fillId="0" borderId="17" xfId="0" applyFont="1" applyBorder="1" applyAlignment="1">
      <alignment horizontal="left" vertical="center" wrapText="1"/>
    </xf>
    <xf numFmtId="0" fontId="5" fillId="0" borderId="65" xfId="0" applyFont="1" applyBorder="1" applyAlignment="1">
      <alignment vertical="center" wrapText="1"/>
    </xf>
    <xf numFmtId="0" fontId="51" fillId="0" borderId="31" xfId="0" applyFont="1" applyBorder="1" applyAlignment="1">
      <alignment vertical="center"/>
    </xf>
    <xf numFmtId="0" fontId="51" fillId="0" borderId="17" xfId="0" applyFont="1" applyBorder="1" applyAlignment="1">
      <alignment vertical="center"/>
    </xf>
    <xf numFmtId="0" fontId="5" fillId="0" borderId="16" xfId="9" applyFont="1" applyBorder="1" applyAlignment="1">
      <alignment horizontal="center" vertical="center"/>
    </xf>
    <xf numFmtId="0" fontId="5" fillId="0" borderId="25" xfId="9" applyFont="1" applyFill="1" applyBorder="1" applyAlignment="1">
      <alignment horizontal="distributed" vertical="center"/>
    </xf>
    <xf numFmtId="0" fontId="5" fillId="0" borderId="26" xfId="9" applyFont="1" applyFill="1" applyBorder="1" applyAlignment="1">
      <alignment horizontal="distributed" vertical="center"/>
    </xf>
    <xf numFmtId="0" fontId="5" fillId="0" borderId="27" xfId="9" applyFont="1" applyFill="1" applyBorder="1" applyAlignment="1">
      <alignment horizontal="distributed" vertical="center"/>
    </xf>
    <xf numFmtId="0" fontId="5" fillId="0" borderId="72" xfId="9" applyFont="1" applyFill="1" applyBorder="1" applyAlignment="1">
      <alignment horizontal="right" vertical="center" shrinkToFit="1"/>
    </xf>
    <xf numFmtId="0" fontId="5" fillId="0" borderId="49" xfId="9" applyFont="1" applyFill="1" applyBorder="1" applyAlignment="1">
      <alignment horizontal="right" vertical="center" shrinkToFit="1"/>
    </xf>
    <xf numFmtId="0" fontId="5" fillId="0" borderId="52" xfId="9" applyFont="1" applyFill="1" applyBorder="1" applyAlignment="1">
      <alignment horizontal="right" vertical="center" shrinkToFit="1"/>
    </xf>
    <xf numFmtId="0" fontId="5" fillId="0" borderId="47" xfId="9" applyFont="1" applyFill="1" applyBorder="1" applyAlignment="1">
      <alignment horizontal="distributed" vertical="center"/>
    </xf>
    <xf numFmtId="0" fontId="5" fillId="0" borderId="15" xfId="9" applyFont="1" applyFill="1" applyBorder="1" applyAlignment="1">
      <alignment horizontal="distributed" vertical="center"/>
    </xf>
    <xf numFmtId="0" fontId="5" fillId="0" borderId="22" xfId="9" applyFont="1" applyFill="1" applyBorder="1" applyAlignment="1">
      <alignment horizontal="distributed" vertical="center"/>
    </xf>
    <xf numFmtId="0" fontId="5" fillId="0" borderId="67" xfId="9" applyFont="1" applyFill="1" applyBorder="1" applyAlignment="1">
      <alignment vertical="center" shrinkToFit="1"/>
    </xf>
    <xf numFmtId="0" fontId="5" fillId="0" borderId="31" xfId="9" applyFont="1" applyFill="1" applyBorder="1" applyAlignment="1">
      <alignment vertical="center" shrinkToFit="1"/>
    </xf>
    <xf numFmtId="0" fontId="5" fillId="0" borderId="66" xfId="9" applyFont="1" applyFill="1" applyBorder="1" applyAlignment="1">
      <alignment vertical="center" shrinkToFit="1"/>
    </xf>
    <xf numFmtId="0" fontId="5" fillId="0" borderId="28" xfId="9" applyFont="1" applyFill="1" applyBorder="1" applyAlignment="1">
      <alignment horizontal="distributed" vertical="center"/>
    </xf>
    <xf numFmtId="0" fontId="5" fillId="0" borderId="29" xfId="9" applyFont="1" applyFill="1" applyBorder="1" applyAlignment="1">
      <alignment horizontal="distributed" vertical="center"/>
    </xf>
    <xf numFmtId="0" fontId="5" fillId="0" borderId="30" xfId="9" applyFont="1" applyFill="1" applyBorder="1" applyAlignment="1">
      <alignment horizontal="distributed" vertical="center"/>
    </xf>
    <xf numFmtId="0" fontId="5" fillId="0" borderId="72" xfId="0" applyFont="1" applyBorder="1" applyAlignment="1">
      <alignment vertical="center"/>
    </xf>
    <xf numFmtId="0" fontId="52" fillId="0" borderId="49" xfId="0" applyFont="1" applyBorder="1" applyAlignment="1">
      <alignment vertical="center"/>
    </xf>
    <xf numFmtId="0" fontId="52" fillId="0" borderId="50" xfId="0" applyFont="1" applyBorder="1" applyAlignment="1">
      <alignment vertical="center"/>
    </xf>
    <xf numFmtId="0" fontId="52" fillId="0" borderId="31" xfId="0" applyFont="1" applyBorder="1" applyAlignment="1">
      <alignment horizontal="center" vertical="center"/>
    </xf>
    <xf numFmtId="0" fontId="52" fillId="0" borderId="17" xfId="0" applyFont="1" applyBorder="1" applyAlignment="1">
      <alignment horizontal="center" vertical="center"/>
    </xf>
    <xf numFmtId="0" fontId="52" fillId="0" borderId="0" xfId="0" applyFont="1" applyAlignment="1">
      <alignment vertical="center" wrapText="1"/>
    </xf>
    <xf numFmtId="0" fontId="52" fillId="0" borderId="34" xfId="0" applyFont="1" applyBorder="1" applyAlignment="1">
      <alignment vertical="center" wrapText="1"/>
    </xf>
    <xf numFmtId="0" fontId="52" fillId="0" borderId="48" xfId="0" applyFont="1" applyBorder="1" applyAlignment="1">
      <alignment vertical="center" wrapText="1"/>
    </xf>
    <xf numFmtId="0" fontId="52" fillId="0" borderId="1" xfId="0" applyFont="1" applyBorder="1" applyAlignment="1">
      <alignment vertical="center" wrapText="1"/>
    </xf>
    <xf numFmtId="0" fontId="52" fillId="0" borderId="34"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2" fillId="0" borderId="31" xfId="0" applyFont="1" applyBorder="1" applyAlignment="1">
      <alignment vertical="center"/>
    </xf>
    <xf numFmtId="0" fontId="52" fillId="0" borderId="17" xfId="0" applyFont="1" applyBorder="1" applyAlignment="1">
      <alignment vertical="center"/>
    </xf>
    <xf numFmtId="0" fontId="52" fillId="0" borderId="67" xfId="0" applyFont="1" applyBorder="1" applyAlignment="1">
      <alignment vertical="center"/>
    </xf>
    <xf numFmtId="3" fontId="5" fillId="0" borderId="65" xfId="0" applyNumberFormat="1" applyFont="1" applyFill="1" applyBorder="1" applyAlignment="1">
      <alignment horizontal="center" vertical="center"/>
    </xf>
    <xf numFmtId="0" fontId="15" fillId="0" borderId="31" xfId="0" applyFont="1" applyFill="1" applyBorder="1" applyAlignment="1">
      <alignment horizontal="center" vertical="center"/>
    </xf>
    <xf numFmtId="0" fontId="15" fillId="0" borderId="66" xfId="0" applyFont="1" applyFill="1" applyBorder="1" applyAlignment="1">
      <alignment horizontal="center" vertical="center"/>
    </xf>
    <xf numFmtId="3" fontId="7" fillId="0" borderId="65" xfId="0" applyNumberFormat="1" applyFont="1" applyFill="1" applyBorder="1" applyAlignment="1">
      <alignment horizontal="center" vertical="center"/>
    </xf>
    <xf numFmtId="3" fontId="7" fillId="0" borderId="31" xfId="0" applyNumberFormat="1" applyFont="1" applyFill="1" applyBorder="1" applyAlignment="1">
      <alignment horizontal="center" vertical="center"/>
    </xf>
    <xf numFmtId="3" fontId="7" fillId="0" borderId="17" xfId="0" applyNumberFormat="1" applyFont="1" applyFill="1" applyBorder="1" applyAlignment="1">
      <alignment horizontal="center" vertical="center"/>
    </xf>
    <xf numFmtId="0" fontId="52" fillId="11" borderId="31" xfId="0" applyFont="1" applyFill="1" applyBorder="1" applyAlignment="1" applyProtection="1">
      <alignment vertical="center"/>
      <protection locked="0"/>
    </xf>
    <xf numFmtId="0" fontId="52" fillId="11" borderId="66" xfId="0" applyFont="1" applyFill="1" applyBorder="1" applyAlignment="1" applyProtection="1">
      <alignment vertical="center"/>
      <protection locked="0"/>
    </xf>
    <xf numFmtId="0" fontId="5" fillId="0" borderId="65" xfId="0" applyFont="1" applyBorder="1" applyAlignment="1">
      <alignment vertical="center"/>
    </xf>
    <xf numFmtId="0" fontId="52" fillId="0" borderId="44" xfId="0" applyFont="1" applyBorder="1" applyAlignment="1">
      <alignment vertical="center" wrapText="1"/>
    </xf>
    <xf numFmtId="0" fontId="5" fillId="0" borderId="32" xfId="0" applyFont="1" applyBorder="1" applyAlignment="1">
      <alignment vertical="center" wrapText="1"/>
    </xf>
    <xf numFmtId="0" fontId="5" fillId="0" borderId="23" xfId="0" applyFont="1" applyBorder="1" applyAlignment="1">
      <alignment vertical="center" wrapText="1"/>
    </xf>
    <xf numFmtId="0" fontId="51" fillId="0" borderId="23" xfId="0" applyFont="1" applyBorder="1" applyAlignment="1">
      <alignment vertical="center"/>
    </xf>
    <xf numFmtId="0" fontId="51" fillId="0" borderId="33" xfId="0" applyFont="1" applyBorder="1" applyAlignment="1">
      <alignment vertical="center"/>
    </xf>
    <xf numFmtId="0" fontId="5" fillId="0" borderId="32" xfId="0" applyFont="1" applyBorder="1" applyAlignment="1">
      <alignment horizontal="left" vertical="center" wrapText="1"/>
    </xf>
    <xf numFmtId="0" fontId="5" fillId="0" borderId="23" xfId="0" applyFont="1" applyBorder="1" applyAlignment="1">
      <alignment horizontal="left" vertical="center" wrapText="1"/>
    </xf>
    <xf numFmtId="0" fontId="15" fillId="0" borderId="23" xfId="0" applyFont="1" applyBorder="1" applyAlignment="1">
      <alignment vertical="center"/>
    </xf>
    <xf numFmtId="0" fontId="15" fillId="0" borderId="33" xfId="0" applyFont="1" applyBorder="1" applyAlignment="1">
      <alignment vertical="center"/>
    </xf>
    <xf numFmtId="0" fontId="15" fillId="0" borderId="23" xfId="0" applyFont="1" applyBorder="1" applyAlignment="1">
      <alignment vertical="center" wrapText="1"/>
    </xf>
    <xf numFmtId="0" fontId="52" fillId="0" borderId="62" xfId="0" applyFont="1" applyBorder="1" applyAlignment="1">
      <alignment horizontal="center" vertical="center"/>
    </xf>
    <xf numFmtId="0" fontId="5" fillId="0" borderId="68" xfId="0" applyFont="1" applyBorder="1" applyAlignment="1">
      <alignment horizontal="left" vertical="center" wrapText="1"/>
    </xf>
    <xf numFmtId="0" fontId="52" fillId="0" borderId="4" xfId="0" applyFont="1" applyBorder="1" applyAlignment="1">
      <alignment vertical="center"/>
    </xf>
    <xf numFmtId="0" fontId="52" fillId="0" borderId="48" xfId="0" applyFont="1" applyBorder="1" applyAlignment="1">
      <alignment vertical="center"/>
    </xf>
    <xf numFmtId="0" fontId="52" fillId="0" borderId="1" xfId="0" applyFont="1" applyBorder="1" applyAlignment="1">
      <alignment vertical="center"/>
    </xf>
    <xf numFmtId="3" fontId="5" fillId="0" borderId="67" xfId="0" applyNumberFormat="1" applyFont="1" applyBorder="1" applyAlignment="1">
      <alignment horizontal="center" vertical="center"/>
    </xf>
    <xf numFmtId="0" fontId="52" fillId="0" borderId="66" xfId="0" applyFont="1" applyBorder="1" applyAlignment="1">
      <alignment vertical="center"/>
    </xf>
    <xf numFmtId="3" fontId="7" fillId="0" borderId="67" xfId="0" applyNumberFormat="1" applyFont="1" applyFill="1" applyBorder="1" applyAlignment="1">
      <alignment horizontal="center" vertical="center"/>
    </xf>
    <xf numFmtId="0" fontId="52" fillId="0" borderId="31" xfId="0" applyFont="1" applyFill="1" applyBorder="1" applyAlignment="1">
      <alignment vertical="center"/>
    </xf>
    <xf numFmtId="0" fontId="52" fillId="0" borderId="17" xfId="0" applyFont="1" applyFill="1" applyBorder="1" applyAlignment="1">
      <alignment vertical="center"/>
    </xf>
    <xf numFmtId="0" fontId="5" fillId="11" borderId="65" xfId="9" applyFont="1" applyFill="1" applyBorder="1" applyAlignment="1">
      <alignment vertical="center"/>
    </xf>
    <xf numFmtId="0" fontId="52" fillId="11" borderId="31" xfId="0" applyFont="1" applyFill="1" applyBorder="1" applyAlignment="1">
      <alignment vertical="center"/>
    </xf>
    <xf numFmtId="0" fontId="52" fillId="11" borderId="66" xfId="0" applyFont="1" applyFill="1" applyBorder="1" applyAlignment="1">
      <alignment vertical="center"/>
    </xf>
    <xf numFmtId="0" fontId="5" fillId="0" borderId="68" xfId="0" applyFont="1" applyBorder="1" applyAlignment="1">
      <alignment vertical="center"/>
    </xf>
    <xf numFmtId="0" fontId="52" fillId="0" borderId="0" xfId="0" applyFont="1" applyAlignment="1">
      <alignment vertical="center"/>
    </xf>
    <xf numFmtId="0" fontId="5" fillId="0" borderId="48" xfId="0" applyFont="1" applyBorder="1" applyAlignment="1">
      <alignment vertical="center"/>
    </xf>
    <xf numFmtId="0" fontId="52" fillId="0" borderId="16" xfId="0" applyFont="1" applyBorder="1" applyAlignment="1">
      <alignment vertical="center"/>
    </xf>
    <xf numFmtId="0" fontId="5" fillId="11" borderId="68" xfId="0" applyFont="1" applyFill="1" applyBorder="1" applyAlignment="1" applyProtection="1">
      <alignment horizontal="left" vertical="center"/>
      <protection locked="0"/>
    </xf>
    <xf numFmtId="0" fontId="52" fillId="11" borderId="4" xfId="0" applyFont="1" applyFill="1" applyBorder="1" applyAlignment="1">
      <alignment vertical="center"/>
    </xf>
    <xf numFmtId="0" fontId="52" fillId="11" borderId="11" xfId="0" applyFont="1" applyFill="1" applyBorder="1" applyAlignment="1">
      <alignment vertical="center"/>
    </xf>
    <xf numFmtId="0" fontId="5" fillId="11" borderId="34" xfId="0" applyFont="1" applyFill="1" applyBorder="1" applyAlignment="1" applyProtection="1">
      <alignment horizontal="left" vertical="center"/>
      <protection locked="0"/>
    </xf>
    <xf numFmtId="0" fontId="52" fillId="11" borderId="0" xfId="0" applyFont="1" applyFill="1" applyAlignment="1">
      <alignment vertical="center"/>
    </xf>
    <xf numFmtId="0" fontId="52" fillId="11" borderId="7" xfId="0" applyFont="1" applyFill="1" applyBorder="1" applyAlignment="1">
      <alignment vertical="center"/>
    </xf>
    <xf numFmtId="0" fontId="5" fillId="5" borderId="1" xfId="9" applyFont="1" applyFill="1" applyBorder="1" applyAlignment="1">
      <alignment horizontal="distributed" vertical="center"/>
    </xf>
    <xf numFmtId="0" fontId="5" fillId="5" borderId="1" xfId="9" applyFont="1" applyFill="1" applyBorder="1" applyAlignment="1" applyProtection="1">
      <alignment horizontal="center" vertical="center" shrinkToFit="1"/>
      <protection locked="0"/>
    </xf>
    <xf numFmtId="0" fontId="5" fillId="5" borderId="31" xfId="9" applyFont="1" applyFill="1" applyBorder="1" applyAlignment="1">
      <alignment horizontal="distributed" vertical="center"/>
    </xf>
    <xf numFmtId="0" fontId="5" fillId="5" borderId="31" xfId="9" applyFont="1" applyFill="1" applyBorder="1" applyAlignment="1" applyProtection="1">
      <alignment horizontal="center" vertical="center" shrinkToFit="1"/>
      <protection locked="0"/>
    </xf>
    <xf numFmtId="38" fontId="7" fillId="0" borderId="65" xfId="6" applyNumberFormat="1" applyFont="1" applyFill="1" applyBorder="1" applyAlignment="1" applyProtection="1">
      <alignment vertical="center"/>
      <protection locked="0"/>
    </xf>
    <xf numFmtId="38" fontId="7" fillId="0" borderId="31" xfId="6" applyNumberFormat="1" applyFont="1" applyFill="1" applyBorder="1" applyAlignment="1" applyProtection="1">
      <alignment vertical="center"/>
      <protection locked="0"/>
    </xf>
    <xf numFmtId="0" fontId="5" fillId="0" borderId="29"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38" fontId="7" fillId="0" borderId="24" xfId="6" applyFont="1" applyFill="1" applyBorder="1" applyAlignment="1" applyProtection="1"/>
    <xf numFmtId="0" fontId="52" fillId="0" borderId="24" xfId="0" applyFont="1" applyFill="1" applyBorder="1" applyAlignment="1">
      <alignment vertical="center"/>
    </xf>
    <xf numFmtId="38" fontId="7" fillId="0" borderId="85" xfId="0" applyNumberFormat="1" applyFont="1" applyFill="1" applyBorder="1" applyAlignment="1">
      <alignment horizontal="right" vertical="center"/>
    </xf>
    <xf numFmtId="38" fontId="7" fillId="0" borderId="86" xfId="0" applyNumberFormat="1" applyFont="1" applyFill="1" applyBorder="1" applyAlignment="1">
      <alignment horizontal="right" vertical="center"/>
    </xf>
    <xf numFmtId="0" fontId="5" fillId="5" borderId="0" xfId="9" applyFont="1" applyFill="1" applyAlignment="1" applyProtection="1">
      <alignment horizontal="center" vertical="center"/>
      <protection locked="0"/>
    </xf>
    <xf numFmtId="0" fontId="5" fillId="0" borderId="23" xfId="0" applyFont="1" applyBorder="1" applyAlignment="1">
      <alignment horizontal="left" vertical="top" wrapText="1"/>
    </xf>
    <xf numFmtId="0" fontId="15" fillId="0" borderId="23" xfId="0" applyFont="1" applyBorder="1" applyAlignment="1">
      <alignment horizontal="left" vertical="top" wrapText="1"/>
    </xf>
    <xf numFmtId="0" fontId="0" fillId="0" borderId="31" xfId="0" applyFont="1" applyBorder="1" applyAlignment="1">
      <alignment vertical="center"/>
    </xf>
    <xf numFmtId="0" fontId="0" fillId="0" borderId="1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46" xfId="0" applyFont="1" applyBorder="1" applyAlignment="1">
      <alignment vertical="center"/>
    </xf>
    <xf numFmtId="0" fontId="51" fillId="0" borderId="44" xfId="0" applyFont="1" applyBorder="1" applyAlignment="1">
      <alignment vertical="center"/>
    </xf>
    <xf numFmtId="0" fontId="51" fillId="0" borderId="45" xfId="0" applyFont="1" applyBorder="1" applyAlignment="1">
      <alignment vertical="center"/>
    </xf>
    <xf numFmtId="0" fontId="5" fillId="0" borderId="2" xfId="0" applyFont="1" applyBorder="1" applyAlignment="1">
      <alignment vertical="center"/>
    </xf>
    <xf numFmtId="0" fontId="51" fillId="0" borderId="4" xfId="0" applyFont="1" applyBorder="1" applyAlignment="1">
      <alignment vertical="center"/>
    </xf>
    <xf numFmtId="0" fontId="51" fillId="0" borderId="3" xfId="0" applyFont="1" applyBorder="1" applyAlignment="1">
      <alignment vertical="center"/>
    </xf>
    <xf numFmtId="0" fontId="7" fillId="0" borderId="37" xfId="0" applyFont="1" applyBorder="1" applyAlignment="1">
      <alignment horizontal="left" vertical="top" wrapText="1"/>
    </xf>
    <xf numFmtId="0" fontId="7" fillId="0" borderId="23" xfId="0" applyFont="1" applyBorder="1" applyAlignment="1">
      <alignment horizontal="left" vertical="top" wrapText="1"/>
    </xf>
    <xf numFmtId="0" fontId="7" fillId="0" borderId="39" xfId="0" applyFont="1" applyBorder="1" applyAlignment="1">
      <alignment horizontal="left" vertical="top" wrapText="1"/>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7" fillId="0" borderId="38" xfId="0" applyFont="1" applyBorder="1" applyAlignment="1">
      <alignment horizontal="left" vertical="top" wrapText="1"/>
    </xf>
    <xf numFmtId="0" fontId="7" fillId="0" borderId="16" xfId="0" applyFont="1" applyBorder="1" applyAlignment="1">
      <alignment horizontal="left" vertical="top" wrapText="1"/>
    </xf>
    <xf numFmtId="0" fontId="7" fillId="0" borderId="19" xfId="0" applyFont="1" applyBorder="1" applyAlignment="1">
      <alignment horizontal="left" vertical="top" wrapText="1"/>
    </xf>
    <xf numFmtId="0" fontId="90" fillId="0" borderId="26" xfId="10" applyFont="1" applyFill="1" applyBorder="1" applyAlignment="1" applyProtection="1">
      <alignment vertical="center" shrinkToFit="1"/>
      <protection locked="0"/>
    </xf>
    <xf numFmtId="0" fontId="14" fillId="0" borderId="65" xfId="10" applyFont="1" applyFill="1" applyBorder="1" applyAlignment="1" applyProtection="1">
      <alignment vertical="center" shrinkToFit="1"/>
      <protection locked="0"/>
    </xf>
    <xf numFmtId="0" fontId="14" fillId="0" borderId="31" xfId="10" applyFont="1" applyFill="1" applyBorder="1" applyAlignment="1" applyProtection="1">
      <alignment vertical="center" shrinkToFit="1"/>
      <protection locked="0"/>
    </xf>
    <xf numFmtId="0" fontId="14" fillId="0" borderId="17" xfId="10" applyFont="1" applyFill="1" applyBorder="1" applyAlignment="1" applyProtection="1">
      <alignment vertical="center" shrinkToFit="1"/>
      <protection locked="0"/>
    </xf>
    <xf numFmtId="0" fontId="14" fillId="0" borderId="15" xfId="10" applyFont="1" applyFill="1" applyBorder="1" applyAlignment="1" applyProtection="1">
      <alignment vertical="center" shrinkToFit="1"/>
      <protection locked="0"/>
    </xf>
    <xf numFmtId="179" fontId="9" fillId="0" borderId="31" xfId="10" applyNumberFormat="1" applyFont="1" applyFill="1" applyBorder="1" applyAlignment="1" applyProtection="1">
      <alignment horizontal="center" vertical="center" shrinkToFit="1"/>
      <protection locked="0"/>
    </xf>
    <xf numFmtId="179" fontId="9" fillId="0" borderId="66" xfId="10" applyNumberFormat="1" applyFont="1" applyFill="1" applyBorder="1" applyAlignment="1" applyProtection="1">
      <alignment horizontal="center" vertical="center" shrinkToFit="1"/>
      <protection locked="0"/>
    </xf>
    <xf numFmtId="0" fontId="42" fillId="0" borderId="57" xfId="10" applyFont="1" applyBorder="1" applyAlignment="1">
      <alignment horizontal="center" vertical="center"/>
    </xf>
    <xf numFmtId="0" fontId="38" fillId="0" borderId="71" xfId="9" applyFont="1" applyBorder="1" applyAlignment="1">
      <alignment vertical="center"/>
    </xf>
    <xf numFmtId="0" fontId="42" fillId="0" borderId="57" xfId="12" applyFont="1" applyFill="1" applyBorder="1" applyAlignment="1">
      <alignment horizontal="center" vertical="center"/>
    </xf>
    <xf numFmtId="0" fontId="39" fillId="0" borderId="24" xfId="9" applyFont="1" applyFill="1" applyBorder="1" applyAlignment="1">
      <alignment horizontal="center" vertical="center"/>
    </xf>
    <xf numFmtId="0" fontId="39" fillId="0" borderId="71" xfId="9" applyFont="1" applyFill="1" applyBorder="1" applyAlignment="1">
      <alignment horizontal="center" vertical="center"/>
    </xf>
    <xf numFmtId="0" fontId="14" fillId="0" borderId="69" xfId="10" applyFont="1" applyBorder="1" applyAlignment="1">
      <alignment horizontal="center" vertical="center"/>
    </xf>
    <xf numFmtId="0" fontId="14" fillId="0" borderId="77" xfId="10" applyFont="1" applyBorder="1" applyAlignment="1">
      <alignment horizontal="center" vertical="center"/>
    </xf>
    <xf numFmtId="0" fontId="14" fillId="0" borderId="83" xfId="10" applyFont="1" applyBorder="1" applyAlignment="1">
      <alignment horizontal="center" vertical="center"/>
    </xf>
    <xf numFmtId="0" fontId="14" fillId="0" borderId="37" xfId="10" applyFont="1" applyBorder="1" applyAlignment="1">
      <alignment horizontal="center" vertical="center" wrapText="1"/>
    </xf>
    <xf numFmtId="0" fontId="14" fillId="0" borderId="23" xfId="10" applyFont="1" applyBorder="1" applyAlignment="1">
      <alignment horizontal="center" vertical="center" wrapText="1"/>
    </xf>
    <xf numFmtId="0" fontId="14" fillId="0" borderId="33" xfId="10" applyFont="1" applyBorder="1" applyAlignment="1">
      <alignment horizontal="center" vertical="center" wrapText="1"/>
    </xf>
    <xf numFmtId="0" fontId="14" fillId="0" borderId="6" xfId="10" applyFont="1" applyBorder="1" applyAlignment="1">
      <alignment horizontal="center" vertical="center" wrapText="1"/>
    </xf>
    <xf numFmtId="0" fontId="14" fillId="0" borderId="0" xfId="10" applyFont="1" applyAlignment="1">
      <alignment horizontal="center" vertical="center" wrapText="1"/>
    </xf>
    <xf numFmtId="0" fontId="14" fillId="0" borderId="9" xfId="10" applyFont="1" applyBorder="1" applyAlignment="1">
      <alignment horizontal="center" vertical="center" wrapText="1"/>
    </xf>
    <xf numFmtId="0" fontId="14" fillId="0" borderId="38" xfId="10" applyFont="1" applyBorder="1" applyAlignment="1">
      <alignment horizontal="center" vertical="center" wrapText="1"/>
    </xf>
    <xf numFmtId="0" fontId="14" fillId="0" borderId="16" xfId="10" applyFont="1" applyBorder="1" applyAlignment="1">
      <alignment horizontal="center" vertical="center" wrapText="1"/>
    </xf>
    <xf numFmtId="0" fontId="14" fillId="0" borderId="36" xfId="10" applyFont="1" applyBorder="1" applyAlignment="1">
      <alignment horizontal="center" vertical="center" wrapText="1"/>
    </xf>
    <xf numFmtId="0" fontId="14" fillId="0" borderId="63" xfId="10" applyFont="1" applyBorder="1" applyAlignment="1">
      <alignment horizontal="center" vertical="center" wrapText="1"/>
    </xf>
    <xf numFmtId="0" fontId="11" fillId="0" borderId="21" xfId="9" applyFont="1" applyBorder="1" applyAlignment="1">
      <alignment horizontal="center" vertical="center" wrapText="1"/>
    </xf>
    <xf numFmtId="0" fontId="11" fillId="0" borderId="58" xfId="9" applyFont="1" applyBorder="1" applyAlignment="1">
      <alignment horizontal="center" vertical="center" wrapText="1"/>
    </xf>
    <xf numFmtId="0" fontId="11" fillId="0" borderId="6" xfId="9" applyFont="1" applyBorder="1" applyAlignment="1">
      <alignment horizontal="center" vertical="center" wrapText="1"/>
    </xf>
    <xf numFmtId="0" fontId="11" fillId="0" borderId="38" xfId="9" applyFont="1" applyBorder="1" applyAlignment="1">
      <alignment horizontal="center" vertical="center" wrapText="1"/>
    </xf>
    <xf numFmtId="0" fontId="5" fillId="0" borderId="37" xfId="9" applyFont="1" applyBorder="1" applyAlignment="1">
      <alignment horizontal="left" vertical="center" wrapText="1"/>
    </xf>
    <xf numFmtId="0" fontId="52" fillId="0" borderId="6" xfId="0" applyFont="1" applyBorder="1" applyAlignment="1">
      <alignment vertical="center" wrapText="1"/>
    </xf>
    <xf numFmtId="0" fontId="52" fillId="0" borderId="38" xfId="0" applyFont="1" applyBorder="1" applyAlignment="1">
      <alignment vertical="center" wrapText="1"/>
    </xf>
    <xf numFmtId="0" fontId="14" fillId="0" borderId="40" xfId="10" applyFont="1" applyBorder="1" applyAlignment="1">
      <alignment horizontal="center" vertical="center" wrapText="1"/>
    </xf>
    <xf numFmtId="0" fontId="52" fillId="0" borderId="41" xfId="0" applyFont="1" applyBorder="1" applyAlignment="1">
      <alignment horizontal="center" vertical="center"/>
    </xf>
    <xf numFmtId="0" fontId="52" fillId="0" borderId="42" xfId="0" applyFont="1" applyBorder="1" applyAlignment="1">
      <alignment horizontal="center" vertical="center"/>
    </xf>
    <xf numFmtId="0" fontId="14" fillId="0" borderId="23" xfId="10" applyFont="1" applyBorder="1" applyAlignment="1">
      <alignment horizontal="center" vertical="center" wrapText="1" shrinkToFit="1"/>
    </xf>
    <xf numFmtId="0" fontId="14" fillId="0" borderId="39"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7" xfId="10" applyFont="1" applyBorder="1" applyAlignment="1">
      <alignment horizontal="center" vertical="center" wrapText="1" shrinkToFit="1"/>
    </xf>
    <xf numFmtId="0" fontId="14" fillId="0" borderId="16" xfId="10" applyFont="1" applyBorder="1" applyAlignment="1">
      <alignment horizontal="center" vertical="center" wrapText="1" shrinkToFit="1"/>
    </xf>
    <xf numFmtId="0" fontId="14" fillId="0" borderId="19" xfId="10" applyFont="1" applyBorder="1" applyAlignment="1">
      <alignment horizontal="center" vertical="center" wrapText="1" shrinkToFit="1"/>
    </xf>
    <xf numFmtId="0" fontId="14" fillId="0" borderId="23" xfId="10" applyFont="1" applyBorder="1" applyAlignment="1">
      <alignment horizontal="left" vertical="center" wrapText="1"/>
    </xf>
    <xf numFmtId="0" fontId="52" fillId="0" borderId="23" xfId="0" applyFont="1" applyBorder="1" applyAlignment="1">
      <alignment vertical="center" wrapText="1"/>
    </xf>
    <xf numFmtId="177" fontId="5" fillId="0" borderId="2" xfId="10" applyNumberFormat="1" applyFont="1" applyBorder="1" applyAlignment="1">
      <alignment horizontal="center" vertical="center" wrapText="1" shrinkToFit="1"/>
    </xf>
    <xf numFmtId="0" fontId="11" fillId="0" borderId="38" xfId="9" applyFont="1" applyBorder="1" applyAlignment="1">
      <alignment vertical="center" wrapText="1"/>
    </xf>
    <xf numFmtId="177" fontId="14" fillId="0" borderId="2" xfId="10" applyNumberFormat="1" applyFont="1" applyBorder="1" applyAlignment="1">
      <alignment horizontal="center" vertical="center" wrapText="1" shrinkToFit="1"/>
    </xf>
    <xf numFmtId="0" fontId="14" fillId="0" borderId="21" xfId="10" applyFont="1" applyBorder="1" applyAlignment="1">
      <alignment horizontal="center" vertical="center" wrapText="1"/>
    </xf>
    <xf numFmtId="0" fontId="14" fillId="0" borderId="58" xfId="10" applyFont="1" applyBorder="1" applyAlignment="1">
      <alignment horizontal="center" vertical="center" wrapText="1"/>
    </xf>
    <xf numFmtId="0" fontId="14" fillId="0" borderId="58" xfId="10" applyFont="1" applyFill="1" applyBorder="1" applyAlignment="1" applyProtection="1">
      <alignment vertical="center" shrinkToFit="1"/>
      <protection locked="0"/>
    </xf>
    <xf numFmtId="179" fontId="9" fillId="0" borderId="4" xfId="10" applyNumberFormat="1" applyFont="1" applyFill="1" applyBorder="1" applyAlignment="1" applyProtection="1">
      <alignment horizontal="center" vertical="center" shrinkToFit="1"/>
      <protection locked="0"/>
    </xf>
    <xf numFmtId="179" fontId="9" fillId="0" borderId="11" xfId="10" applyNumberFormat="1" applyFont="1" applyFill="1" applyBorder="1" applyAlignment="1" applyProtection="1">
      <alignment horizontal="center" vertical="center" shrinkToFit="1"/>
      <protection locked="0"/>
    </xf>
    <xf numFmtId="180" fontId="8" fillId="0" borderId="171" xfId="12" applyNumberFormat="1" applyFont="1" applyFill="1" applyBorder="1" applyAlignment="1">
      <alignment horizontal="center"/>
    </xf>
    <xf numFmtId="180" fontId="8" fillId="0" borderId="172" xfId="12" applyNumberFormat="1" applyFont="1" applyFill="1" applyBorder="1" applyAlignment="1">
      <alignment horizontal="center"/>
    </xf>
    <xf numFmtId="180" fontId="8" fillId="0" borderId="173" xfId="12" applyNumberFormat="1" applyFont="1" applyFill="1" applyBorder="1" applyAlignment="1">
      <alignment horizontal="center"/>
    </xf>
    <xf numFmtId="179" fontId="90" fillId="0" borderId="49" xfId="10" applyNumberFormat="1" applyFont="1" applyFill="1" applyBorder="1" applyAlignment="1" applyProtection="1">
      <alignment horizontal="left" vertical="center" shrinkToFit="1"/>
      <protection locked="0"/>
    </xf>
    <xf numFmtId="179" fontId="90" fillId="0" borderId="52" xfId="10" applyNumberFormat="1" applyFont="1" applyFill="1" applyBorder="1" applyAlignment="1" applyProtection="1">
      <alignment horizontal="left" vertical="center" shrinkToFit="1"/>
      <protection locked="0"/>
    </xf>
    <xf numFmtId="179" fontId="14" fillId="0" borderId="31" xfId="10" applyNumberFormat="1" applyFont="1" applyFill="1" applyBorder="1" applyAlignment="1" applyProtection="1">
      <alignment horizontal="left" vertical="center" shrinkToFit="1"/>
      <protection locked="0"/>
    </xf>
    <xf numFmtId="179" fontId="14" fillId="0" borderId="66" xfId="10" applyNumberFormat="1" applyFont="1" applyFill="1" applyBorder="1" applyAlignment="1" applyProtection="1">
      <alignment horizontal="left" vertical="center" shrinkToFit="1"/>
      <protection locked="0"/>
    </xf>
    <xf numFmtId="179" fontId="9" fillId="0" borderId="31" xfId="10" applyNumberFormat="1" applyFont="1" applyFill="1" applyBorder="1" applyAlignment="1" applyProtection="1">
      <alignment horizontal="center" vertical="center" wrapText="1" shrinkToFit="1"/>
      <protection locked="0"/>
    </xf>
    <xf numFmtId="0" fontId="14" fillId="0" borderId="70" xfId="10" applyFont="1" applyFill="1" applyBorder="1" applyAlignment="1">
      <alignment horizontal="center" vertical="center" shrinkToFit="1"/>
    </xf>
    <xf numFmtId="0" fontId="14" fillId="0" borderId="24" xfId="10" applyFont="1" applyFill="1" applyBorder="1" applyAlignment="1">
      <alignment horizontal="center" vertical="center" shrinkToFit="1"/>
    </xf>
    <xf numFmtId="0" fontId="14" fillId="0" borderId="73" xfId="10" applyFont="1" applyFill="1" applyBorder="1" applyAlignment="1">
      <alignment horizontal="center" vertical="center" shrinkToFit="1"/>
    </xf>
    <xf numFmtId="0" fontId="14" fillId="0" borderId="0" xfId="10" applyFont="1" applyAlignment="1">
      <alignment horizontal="left" vertical="top" wrapText="1" shrinkToFit="1"/>
    </xf>
    <xf numFmtId="0" fontId="11" fillId="0" borderId="0" xfId="0" applyFont="1" applyAlignment="1">
      <alignment vertical="center" wrapText="1"/>
    </xf>
    <xf numFmtId="180" fontId="14" fillId="0" borderId="57" xfId="10" applyNumberFormat="1" applyFont="1" applyFill="1" applyBorder="1" applyAlignment="1">
      <alignment vertical="center" wrapText="1" shrinkToFit="1"/>
    </xf>
    <xf numFmtId="0" fontId="11" fillId="0" borderId="24" xfId="0" applyFont="1" applyFill="1" applyBorder="1" applyAlignment="1">
      <alignment vertical="center" shrinkToFit="1"/>
    </xf>
    <xf numFmtId="0" fontId="14" fillId="0" borderId="0" xfId="10" applyFont="1" applyAlignment="1">
      <alignment horizontal="left" vertical="top" shrinkToFit="1"/>
    </xf>
    <xf numFmtId="0" fontId="14" fillId="0" borderId="0" xfId="12" applyFont="1" applyAlignment="1">
      <alignment horizontal="left" vertical="top" wrapText="1"/>
    </xf>
    <xf numFmtId="0" fontId="7" fillId="0" borderId="0" xfId="9" applyFont="1" applyAlignment="1">
      <alignment vertical="top" wrapText="1"/>
    </xf>
    <xf numFmtId="0" fontId="14" fillId="0" borderId="0" xfId="12" applyFont="1" applyAlignment="1">
      <alignment horizontal="left" vertical="top"/>
    </xf>
    <xf numFmtId="0" fontId="7" fillId="0" borderId="0" xfId="9" applyFont="1" applyAlignment="1">
      <alignment vertical="top"/>
    </xf>
    <xf numFmtId="0" fontId="7" fillId="0" borderId="0" xfId="9" applyFont="1" applyAlignment="1">
      <alignment vertical="center"/>
    </xf>
    <xf numFmtId="0" fontId="14" fillId="0" borderId="0" xfId="10" applyFont="1" applyAlignment="1">
      <alignment horizontal="left" vertical="top" wrapText="1"/>
    </xf>
    <xf numFmtId="0" fontId="14" fillId="0" borderId="54" xfId="10" applyFont="1" applyFill="1" applyBorder="1" applyAlignment="1" applyProtection="1">
      <alignment vertical="center" shrinkToFit="1"/>
      <protection locked="0"/>
    </xf>
    <xf numFmtId="0" fontId="12" fillId="3" borderId="23" xfId="9" applyFont="1" applyFill="1" applyBorder="1" applyAlignment="1">
      <alignment vertical="top" wrapText="1"/>
    </xf>
    <xf numFmtId="0" fontId="0" fillId="0" borderId="23" xfId="0" applyBorder="1" applyAlignment="1">
      <alignment vertical="top" wrapText="1"/>
    </xf>
    <xf numFmtId="0" fontId="12" fillId="3" borderId="0" xfId="9" applyFont="1" applyFill="1" applyAlignment="1">
      <alignment vertical="top" wrapText="1"/>
    </xf>
    <xf numFmtId="0" fontId="0" fillId="0" borderId="0" xfId="0" applyAlignment="1">
      <alignment vertical="top" wrapText="1"/>
    </xf>
    <xf numFmtId="0" fontId="5" fillId="0" borderId="57" xfId="9" applyFont="1" applyFill="1" applyBorder="1" applyAlignment="1">
      <alignment horizontal="center" vertical="center"/>
    </xf>
    <xf numFmtId="0" fontId="5" fillId="0" borderId="24" xfId="9" applyFont="1" applyFill="1" applyBorder="1" applyAlignment="1">
      <alignment horizontal="center" vertical="center"/>
    </xf>
    <xf numFmtId="0" fontId="11" fillId="0" borderId="71" xfId="0" applyFont="1" applyFill="1" applyBorder="1" applyAlignment="1">
      <alignment horizontal="center" vertical="center"/>
    </xf>
    <xf numFmtId="0" fontId="12" fillId="3" borderId="0" xfId="9" applyFont="1" applyFill="1" applyAlignment="1">
      <alignment horizontal="center" vertical="center"/>
    </xf>
    <xf numFmtId="0" fontId="5" fillId="0" borderId="73" xfId="9" applyFont="1" applyFill="1" applyBorder="1" applyAlignment="1">
      <alignment horizontal="center" vertical="center"/>
    </xf>
  </cellXfs>
  <cellStyles count="16">
    <cellStyle name="パーセント" xfId="14" builtinId="5"/>
    <cellStyle name="ハイパーリンク" xfId="15" builtinId="8"/>
    <cellStyle name="桁区切り" xfId="6" builtinId="6"/>
    <cellStyle name="桁区切り 3" xfId="13" xr:uid="{00000000-0005-0000-0000-000001000000}"/>
    <cellStyle name="標準" xfId="0" builtinId="0"/>
    <cellStyle name="標準 10" xfId="1" xr:uid="{00000000-0005-0000-0000-000003000000}"/>
    <cellStyle name="標準 12" xfId="3" xr:uid="{00000000-0005-0000-0000-000004000000}"/>
    <cellStyle name="標準 13" xfId="2" xr:uid="{00000000-0005-0000-0000-000005000000}"/>
    <cellStyle name="標準 2" xfId="5" xr:uid="{00000000-0005-0000-0000-000006000000}"/>
    <cellStyle name="標準 2 2" xfId="7" xr:uid="{00000000-0005-0000-0000-000007000000}"/>
    <cellStyle name="標準 2 2 2" xfId="8" xr:uid="{00000000-0005-0000-0000-000008000000}"/>
    <cellStyle name="標準 2 3" xfId="11" xr:uid="{00000000-0005-0000-0000-000009000000}"/>
    <cellStyle name="標準 27" xfId="4" xr:uid="{00000000-0005-0000-0000-00000A000000}"/>
    <cellStyle name="標準 3" xfId="9" xr:uid="{00000000-0005-0000-0000-00000B000000}"/>
    <cellStyle name="標準 3 2" xfId="12" xr:uid="{00000000-0005-0000-0000-00000C000000}"/>
    <cellStyle name="標準_賃金改善内訳表" xfId="10" xr:uid="{00000000-0005-0000-0000-00000D000000}"/>
  </cellStyles>
  <dxfs count="45">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ont>
        <strike val="0"/>
      </font>
      <fill>
        <patternFill>
          <bgColor theme="6" tint="0.79998168889431442"/>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9" tint="0.79998168889431442"/>
        </patternFill>
      </fill>
    </dxf>
    <dxf>
      <font>
        <strike val="0"/>
      </font>
      <fill>
        <patternFill>
          <bgColor theme="6" tint="0.79998168889431442"/>
        </patternFill>
      </fill>
    </dxf>
    <dxf>
      <font>
        <color auto="1"/>
      </font>
      <fill>
        <patternFill>
          <bgColor theme="9"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none">
          <bgColor auto="1"/>
        </patternFill>
      </fill>
    </dxf>
    <dxf>
      <fill>
        <patternFill>
          <bgColor theme="6"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0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148814</xdr:colOff>
      <xdr:row>11</xdr:row>
      <xdr:rowOff>10758</xdr:rowOff>
    </xdr:from>
    <xdr:to>
      <xdr:col>17</xdr:col>
      <xdr:colOff>519954</xdr:colOff>
      <xdr:row>16</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77614" y="1884382"/>
          <a:ext cx="8905540" cy="993289"/>
        </a:xfrm>
        <a:prstGeom prst="rect">
          <a:avLst/>
        </a:prstGeom>
        <a:solidFill>
          <a:schemeClr val="accent5">
            <a:lumMod val="20000"/>
            <a:lumOff val="80000"/>
          </a:schemeClr>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solidFill>
                <a:sysClr val="windowText" lastClr="000000"/>
              </a:solidFill>
            </a:rPr>
            <a:t>＜注意事項＞</a:t>
          </a:r>
          <a:endParaRPr kumimoji="1" lang="en-US" altLang="ja-JP" sz="1050">
            <a:solidFill>
              <a:sysClr val="windowText" lastClr="000000"/>
            </a:solidFill>
          </a:endParaRPr>
        </a:p>
        <a:p>
          <a:pPr algn="l"/>
          <a:r>
            <a:rPr kumimoji="1" lang="ja-JP" altLang="en-US" sz="1050">
              <a:solidFill>
                <a:sysClr val="windowText" lastClr="000000"/>
              </a:solidFill>
            </a:rPr>
            <a:t>加算当年度の支払賃金額が、起点賃金水準を下回っている場合もしくは、加算当年度の支払賃金額が各加算の加算実績額を下回っている場合、</a:t>
          </a:r>
          <a:endParaRPr kumimoji="1" lang="en-US" altLang="ja-JP" sz="1050">
            <a:solidFill>
              <a:sysClr val="windowText" lastClr="000000"/>
            </a:solidFill>
          </a:endParaRPr>
        </a:p>
        <a:p>
          <a:pPr algn="l"/>
          <a:r>
            <a:rPr kumimoji="1" lang="ja-JP" altLang="en-US" sz="1050">
              <a:solidFill>
                <a:sysClr val="windowText" lastClr="000000"/>
              </a:solidFill>
            </a:rPr>
            <a:t>加算残額が発生することがありますが、これについて、違反事項という取扱いにはなりません。</a:t>
          </a:r>
          <a:endParaRPr kumimoji="1" lang="en-US" altLang="ja-JP" sz="1050">
            <a:solidFill>
              <a:sysClr val="windowText" lastClr="000000"/>
            </a:solidFill>
          </a:endParaRPr>
        </a:p>
        <a:p>
          <a:pPr algn="l"/>
          <a:r>
            <a:rPr kumimoji="1" lang="ja-JP" altLang="en-US" sz="1050" b="1">
              <a:solidFill>
                <a:sysClr val="windowText" lastClr="000000"/>
              </a:solidFill>
            </a:rPr>
            <a:t>実績報告書においては、残額が出ないよう調整して記載するのではなく</a:t>
          </a:r>
          <a:r>
            <a:rPr kumimoji="1" lang="ja-JP" altLang="en-US" sz="1050" b="1" u="none">
              <a:solidFill>
                <a:sysClr val="windowText" lastClr="000000"/>
              </a:solidFill>
            </a:rPr>
            <a:t>、</a:t>
          </a:r>
          <a:r>
            <a:rPr kumimoji="1" lang="ja-JP" altLang="en-US" sz="1050" b="1" u="sng">
              <a:solidFill>
                <a:sysClr val="windowText" lastClr="000000"/>
              </a:solidFill>
            </a:rPr>
            <a:t>ありのまま</a:t>
          </a:r>
          <a:r>
            <a:rPr kumimoji="1" lang="ja-JP" altLang="en-US" sz="1050" b="1">
              <a:solidFill>
                <a:sysClr val="windowText" lastClr="000000"/>
              </a:solidFill>
            </a:rPr>
            <a:t>の実績をご報告いただくよう、よろしくお願いいたします。</a:t>
          </a:r>
          <a:endParaRPr kumimoji="1" lang="en-US" altLang="ja-JP" sz="1050" b="1">
            <a:solidFill>
              <a:sysClr val="windowText" lastClr="000000"/>
            </a:solidFill>
          </a:endParaRPr>
        </a:p>
        <a:p>
          <a:pPr algn="l"/>
          <a:r>
            <a:rPr kumimoji="1" lang="ja-JP" altLang="en-US" sz="1050">
              <a:solidFill>
                <a:sysClr val="windowText" lastClr="000000"/>
              </a:solidFill>
            </a:rPr>
            <a:t>なお、加算残額が発生した場合には、加算当年度の翌年度中に速やかに精算していただいたうえで、翌年度の実績報告書にて詳細を報告していただきます。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87742</xdr:colOff>
      <xdr:row>0</xdr:row>
      <xdr:rowOff>43541</xdr:rowOff>
    </xdr:from>
    <xdr:to>
      <xdr:col>21</xdr:col>
      <xdr:colOff>770678</xdr:colOff>
      <xdr:row>19</xdr:row>
      <xdr:rowOff>28937</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7742" y="43541"/>
          <a:ext cx="18392202" cy="3100915"/>
        </a:xfrm>
        <a:prstGeom prst="rect">
          <a:avLst/>
        </a:prstGeom>
        <a:solidFill>
          <a:schemeClr val="accent5">
            <a:lumMod val="20000"/>
            <a:lumOff val="80000"/>
          </a:schemeClr>
        </a:solidFill>
        <a:ln w="317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rPr>
            <a:t>☆事業者様へのお願い　</a:t>
          </a:r>
          <a:r>
            <a:rPr kumimoji="1" lang="ja-JP" altLang="en-US" sz="1600" b="1">
              <a:solidFill>
                <a:sysClr val="windowText" lastClr="000000"/>
              </a:solidFill>
            </a:rPr>
            <a:t>　</a:t>
          </a:r>
          <a:r>
            <a:rPr kumimoji="1" lang="ja-JP" altLang="en-US" sz="1600" b="1">
              <a:solidFill>
                <a:srgbClr val="FF0000"/>
              </a:solidFill>
            </a:rPr>
            <a:t>～作成前に必ずご確認いただき、チェック　　をお願いします～</a:t>
          </a:r>
          <a:endParaRPr kumimoji="1" lang="en-US" altLang="ja-JP" sz="16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t>１．提出方法を電子メールから</a:t>
          </a:r>
          <a:r>
            <a:rPr kumimoji="1" lang="en-US" altLang="ja-JP" sz="1400" b="1">
              <a:solidFill>
                <a:srgbClr val="FF0000"/>
              </a:solidFill>
            </a:rPr>
            <a:t>e-kanagawa</a:t>
          </a:r>
          <a:r>
            <a:rPr kumimoji="1" lang="ja-JP" altLang="en-US" sz="1400" b="1">
              <a:solidFill>
                <a:srgbClr val="FF0000"/>
              </a:solidFill>
            </a:rPr>
            <a:t>電子申請システム</a:t>
          </a:r>
          <a:r>
            <a:rPr kumimoji="1" lang="ja-JP" altLang="en-US" sz="1400"/>
            <a:t>に変更いたします。　</a:t>
          </a:r>
          <a:r>
            <a:rPr kumimoji="1" lang="en-US" altLang="ja-JP" sz="1400">
              <a:solidFill>
                <a:schemeClr val="dk1"/>
              </a:solidFill>
              <a:effectLst/>
              <a:latin typeface="+mn-lt"/>
              <a:ea typeface="+mn-ea"/>
              <a:cs typeface="+mn-cs"/>
            </a:rPr>
            <a:t>URL:</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https://dshinsei.e-kanagawa.lg.jp/142051-u/offer/offerList_detail?tempSeq=103125</a:t>
          </a:r>
          <a:r>
            <a:rPr kumimoji="1" lang="ja-JP" altLang="ja-JP" sz="1400">
              <a:solidFill>
                <a:schemeClr val="dk1"/>
              </a:solidFill>
              <a:effectLst/>
              <a:latin typeface="+mn-lt"/>
              <a:ea typeface="+mn-ea"/>
              <a:cs typeface="+mn-cs"/>
            </a:rPr>
            <a:t>　</a:t>
          </a:r>
          <a:r>
            <a:rPr kumimoji="1" lang="ja-JP" altLang="en-US" sz="1400"/>
            <a:t>　　</a:t>
          </a:r>
          <a:endParaRPr kumimoji="1" lang="en-US" altLang="ja-JP" sz="1400"/>
        </a:p>
        <a:p>
          <a:endParaRPr kumimoji="1" lang="en-US" altLang="ja-JP" sz="1400"/>
        </a:p>
        <a:p>
          <a:r>
            <a:rPr kumimoji="1" lang="ja-JP" altLang="en-US" sz="1400"/>
            <a:t>２．報告書を見やすくするため、コメント表示を少なくしましたが、補足が必要なセルについては、セルを選択するとコメントが表示される仕様になっています。</a:t>
          </a:r>
          <a:endParaRPr kumimoji="1" lang="en-US" altLang="ja-JP" sz="1400"/>
        </a:p>
        <a:p>
          <a:r>
            <a:rPr kumimoji="1" lang="ja-JP" altLang="en-US" sz="1400"/>
            <a:t>　　全体的な色合いも令和５年度分から変わっていますが、入力していただく内容は</a:t>
          </a:r>
          <a:r>
            <a:rPr kumimoji="1" lang="ja-JP" altLang="en-US" sz="1400" b="1">
              <a:solidFill>
                <a:srgbClr val="FF0000"/>
              </a:solidFill>
            </a:rPr>
            <a:t>特段変わっていません</a:t>
          </a:r>
          <a:r>
            <a:rPr kumimoji="1" lang="ja-JP" altLang="en-US" sz="1400">
              <a:solidFill>
                <a:srgbClr val="FF0000"/>
              </a:solidFill>
            </a:rPr>
            <a:t>。</a:t>
          </a:r>
          <a:r>
            <a:rPr kumimoji="1" lang="ja-JP" altLang="en-US" sz="1400"/>
            <a:t>（今年度から加算が一本化されましたが、あくまで本報告は一本化前の昨年度の内容を入力していただくものです。）</a:t>
          </a:r>
          <a:endParaRPr kumimoji="1" lang="en-US" altLang="ja-JP" sz="1400"/>
        </a:p>
        <a:p>
          <a:endParaRPr kumimoji="1" lang="en-US" altLang="ja-JP" sz="1400"/>
        </a:p>
        <a:p>
          <a:r>
            <a:rPr kumimoji="1" lang="ja-JP" altLang="en-US" sz="1400"/>
            <a:t>３．報告書の収受後は、</a:t>
          </a:r>
          <a:r>
            <a:rPr kumimoji="1" lang="ja-JP" altLang="en-US" sz="1400" b="1">
              <a:solidFill>
                <a:srgbClr val="FF0000"/>
              </a:solidFill>
            </a:rPr>
            <a:t>特に</a:t>
          </a:r>
          <a:r>
            <a:rPr kumimoji="1" lang="en-US" altLang="ja-JP" sz="1400">
              <a:solidFill>
                <a:srgbClr val="FF0000"/>
              </a:solidFill>
              <a:effectLst/>
              <a:latin typeface="+mn-lt"/>
              <a:ea typeface="+mn-ea"/>
              <a:cs typeface="+mn-cs"/>
            </a:rPr>
            <a:t>【</a:t>
          </a:r>
          <a:r>
            <a:rPr kumimoji="1" lang="ja-JP" altLang="ja-JP" sz="1400" b="1">
              <a:solidFill>
                <a:srgbClr val="FF0000"/>
              </a:solidFill>
              <a:effectLst/>
              <a:latin typeface="+mn-lt"/>
              <a:ea typeface="+mn-ea"/>
              <a:cs typeface="+mn-cs"/>
            </a:rPr>
            <a:t>様式６別添１</a:t>
          </a:r>
          <a:r>
            <a:rPr kumimoji="1" lang="en-US" altLang="ja-JP" sz="1400" b="1">
              <a:solidFill>
                <a:srgbClr val="FF0000"/>
              </a:solidFill>
              <a:effectLst/>
              <a:latin typeface="+mn-lt"/>
              <a:ea typeface="+mn-ea"/>
              <a:cs typeface="+mn-cs"/>
            </a:rPr>
            <a:t>】</a:t>
          </a:r>
          <a:r>
            <a:rPr kumimoji="1" lang="ja-JP" altLang="en-US" sz="1400" b="1">
              <a:solidFill>
                <a:srgbClr val="FF0000"/>
              </a:solidFill>
              <a:effectLst/>
              <a:latin typeface="+mn-lt"/>
              <a:ea typeface="+mn-ea"/>
              <a:cs typeface="+mn-cs"/>
            </a:rPr>
            <a:t>上の給与、手当、一時金等の金額と賃金台帳との突合</a:t>
          </a:r>
          <a:r>
            <a:rPr kumimoji="1" lang="ja-JP" altLang="en-US" sz="1400">
              <a:solidFill>
                <a:schemeClr val="dk1"/>
              </a:solidFill>
              <a:effectLst/>
              <a:latin typeface="+mn-lt"/>
              <a:ea typeface="+mn-ea"/>
              <a:cs typeface="+mn-cs"/>
            </a:rPr>
            <a:t>をいたします。そのため、</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①</a:t>
          </a:r>
          <a:r>
            <a:rPr kumimoji="1" lang="ja-JP" altLang="en-US" sz="1400">
              <a:solidFill>
                <a:schemeClr val="dk1"/>
              </a:solidFill>
              <a:effectLst/>
              <a:latin typeface="+mn-lt"/>
              <a:ea typeface="+mn-ea"/>
              <a:cs typeface="+mn-cs"/>
            </a:rPr>
            <a:t>賃金台帳上のどの数字とどの数字を足したか等が分かるように、計算の過程が分かる</a:t>
          </a:r>
          <a:r>
            <a:rPr kumimoji="1" lang="ja-JP" altLang="en-US" sz="1400" b="1">
              <a:solidFill>
                <a:srgbClr val="FF0000"/>
              </a:solidFill>
              <a:effectLst/>
              <a:latin typeface="+mn-lt"/>
              <a:ea typeface="+mn-ea"/>
              <a:cs typeface="+mn-cs"/>
            </a:rPr>
            <a:t>数式を各セルに入れる</a:t>
          </a:r>
          <a:endParaRPr kumimoji="1" lang="en-US" altLang="ja-JP" sz="1400" b="1">
            <a:solidFill>
              <a:srgbClr val="FF0000"/>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②</a:t>
          </a:r>
          <a:r>
            <a:rPr kumimoji="1" lang="ja-JP" altLang="en-US" sz="1400">
              <a:solidFill>
                <a:schemeClr val="dk1"/>
              </a:solidFill>
              <a:effectLst/>
              <a:latin typeface="+mn-lt"/>
              <a:ea typeface="+mn-ea"/>
              <a:cs typeface="+mn-cs"/>
            </a:rPr>
            <a:t>足し合わせた額をベタ打ちで入力する場合は、</a:t>
          </a:r>
          <a:r>
            <a:rPr kumimoji="1" lang="ja-JP" altLang="en-US" sz="1400" b="1">
              <a:solidFill>
                <a:srgbClr val="FF0000"/>
              </a:solidFill>
              <a:effectLst/>
              <a:latin typeface="+mn-lt"/>
              <a:ea typeface="+mn-ea"/>
              <a:cs typeface="+mn-cs"/>
            </a:rPr>
            <a:t>別途計算過程が分かる資料等を併せて提出する</a:t>
          </a:r>
          <a:endParaRPr kumimoji="1" lang="en-US" altLang="ja-JP" sz="1400" b="1">
            <a:solidFill>
              <a:srgbClr val="FF0000"/>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en-US" sz="1400" u="sng">
              <a:solidFill>
                <a:schemeClr val="dk1"/>
              </a:solidFill>
              <a:effectLst/>
              <a:latin typeface="+mn-lt"/>
              <a:ea typeface="+mn-ea"/>
              <a:cs typeface="+mn-cs"/>
            </a:rPr>
            <a:t>のどちらかのご対応をお願いいたします。</a:t>
          </a:r>
          <a:endParaRPr kumimoji="1" lang="en-US" altLang="ja-JP" sz="1400" u="sng">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４．ご提出後の修正等を出来る限り減らし、双方の負担軽減を図りたいため、作成時に疑問点・不明点等が</a:t>
          </a:r>
          <a:r>
            <a:rPr kumimoji="1" lang="ja-JP" altLang="en-US" sz="1300" b="0">
              <a:solidFill>
                <a:sysClr val="windowText" lastClr="000000"/>
              </a:solidFill>
              <a:effectLst/>
              <a:latin typeface="+mn-lt"/>
              <a:ea typeface="+mn-ea"/>
              <a:cs typeface="+mn-cs"/>
            </a:rPr>
            <a:t>ございましたら、</a:t>
          </a:r>
          <a:r>
            <a:rPr kumimoji="1" lang="ja-JP" altLang="en-US" sz="1300" b="1">
              <a:solidFill>
                <a:srgbClr val="FF0000"/>
              </a:solidFill>
              <a:effectLst/>
              <a:latin typeface="+mn-lt"/>
              <a:ea typeface="+mn-ea"/>
              <a:cs typeface="+mn-cs"/>
            </a:rPr>
            <a:t>本課窓口での個別相談</a:t>
          </a:r>
          <a:r>
            <a:rPr kumimoji="1" lang="ja-JP" altLang="en-US" sz="1300" b="0">
              <a:solidFill>
                <a:sysClr val="windowText" lastClr="000000"/>
              </a:solidFill>
              <a:effectLst/>
              <a:latin typeface="+mn-lt"/>
              <a:ea typeface="+mn-ea"/>
              <a:cs typeface="+mn-cs"/>
            </a:rPr>
            <a:t>のご利用もご検討ください。</a:t>
          </a:r>
          <a:r>
            <a:rPr kumimoji="1" lang="ja-JP" altLang="en-US" sz="1300">
              <a:solidFill>
                <a:schemeClr val="dk1"/>
              </a:solidFill>
              <a:effectLst/>
              <a:latin typeface="+mn-lt"/>
              <a:ea typeface="+mn-ea"/>
              <a:cs typeface="+mn-cs"/>
            </a:rPr>
            <a:t>ご利用の際はお電話をください。日程調整をいたします。</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なお、事前に本課に関連データを送付していただければ、パソコン等の持ち込みは不要です。ご足労をおかけしますが、是非ともご利用ください。</a:t>
          </a:r>
          <a:endParaRPr kumimoji="1" lang="en-US" altLang="ja-JP" sz="1300">
            <a:solidFill>
              <a:schemeClr val="dk1"/>
            </a:solidFill>
            <a:effectLst/>
            <a:latin typeface="+mn-lt"/>
            <a:ea typeface="+mn-ea"/>
            <a:cs typeface="+mn-cs"/>
          </a:endParaRPr>
        </a:p>
      </xdr:txBody>
    </xdr:sp>
    <xdr:clientData/>
  </xdr:twoCellAnchor>
  <xdr:twoCellAnchor>
    <xdr:from>
      <xdr:col>18</xdr:col>
      <xdr:colOff>1155864</xdr:colOff>
      <xdr:row>31</xdr:row>
      <xdr:rowOff>13854</xdr:rowOff>
    </xdr:from>
    <xdr:to>
      <xdr:col>24</xdr:col>
      <xdr:colOff>730331</xdr:colOff>
      <xdr:row>35</xdr:row>
      <xdr:rowOff>163581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174191" y="5569527"/>
          <a:ext cx="4811485" cy="925581"/>
        </a:xfrm>
        <a:prstGeom prst="rect">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以前から問合わせが多い</a:t>
          </a:r>
          <a:r>
            <a:rPr lang="ja-JP" altLang="en-US" sz="1100" b="0" i="0" baseline="0">
              <a:solidFill>
                <a:sysClr val="windowText" lastClr="000000"/>
              </a:solidFill>
              <a:effectLst/>
              <a:latin typeface="+mn-lt"/>
              <a:ea typeface="+mn-ea"/>
              <a:cs typeface="+mn-cs"/>
            </a:rPr>
            <a:t>事項について、</a:t>
          </a:r>
          <a:r>
            <a:rPr lang="ja-JP" altLang="ja-JP" sz="1100" b="0" i="0" baseline="0">
              <a:solidFill>
                <a:sysClr val="windowText" lastClr="000000"/>
              </a:solidFill>
              <a:effectLst/>
              <a:latin typeface="+mn-lt"/>
              <a:ea typeface="+mn-ea"/>
              <a:cs typeface="+mn-cs"/>
            </a:rPr>
            <a:t>便宜上関数を入れていることがありますが、あまりにも実態と異なっていると考えられる場合は、適宜修正していただいて構いません</a:t>
          </a:r>
          <a:r>
            <a:rPr lang="ja-JP" altLang="en-US"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例：人件費改定状況部分・加算</a:t>
          </a:r>
          <a:r>
            <a:rPr lang="en-US" altLang="ja-JP">
              <a:solidFill>
                <a:sysClr val="windowText" lastClr="000000"/>
              </a:solidFill>
              <a:effectLst/>
            </a:rPr>
            <a:t>Ⅱ</a:t>
          </a:r>
          <a:r>
            <a:rPr lang="ja-JP" altLang="en-US">
              <a:solidFill>
                <a:sysClr val="windowText" lastClr="000000"/>
              </a:solidFill>
              <a:effectLst/>
            </a:rPr>
            <a:t>法定福利費等の事業主負担分　など</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868680</xdr:colOff>
          <xdr:row>1</xdr:row>
          <xdr:rowOff>160020</xdr:rowOff>
        </xdr:from>
        <xdr:to>
          <xdr:col>15</xdr:col>
          <xdr:colOff>167640</xdr:colOff>
          <xdr:row>3</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1135380</xdr:colOff>
          <xdr:row>0</xdr:row>
          <xdr:rowOff>76200</xdr:rowOff>
        </xdr:from>
        <xdr:to>
          <xdr:col>6</xdr:col>
          <xdr:colOff>76200</xdr:colOff>
          <xdr:row>2</xdr:row>
          <xdr:rowOff>22860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2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53340</xdr:colOff>
          <xdr:row>17</xdr:row>
          <xdr:rowOff>68580</xdr:rowOff>
        </xdr:from>
        <xdr:to>
          <xdr:col>12</xdr:col>
          <xdr:colOff>320040</xdr:colOff>
          <xdr:row>18</xdr:row>
          <xdr:rowOff>129540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200-000008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13</xdr:row>
          <xdr:rowOff>91440</xdr:rowOff>
        </xdr:from>
        <xdr:to>
          <xdr:col>4</xdr:col>
          <xdr:colOff>678180</xdr:colOff>
          <xdr:row>15</xdr:row>
          <xdr:rowOff>45720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5</xdr:row>
          <xdr:rowOff>160020</xdr:rowOff>
        </xdr:from>
        <xdr:to>
          <xdr:col>20</xdr:col>
          <xdr:colOff>312420</xdr:colOff>
          <xdr:row>7</xdr:row>
          <xdr:rowOff>99060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12700" cap="rnd">
                  <a:solidFill>
                    <a:srgbClr val="000000" mc:Ignorable="a14" a14:legacySpreadsheetColorIndex="64"/>
                  </a:solidFill>
                  <a:prstDash val="sysDot"/>
                  <a:miter lim="800000"/>
                  <a:headEnd/>
                  <a:tailEnd/>
                </a14:hiddenLine>
              </a:ext>
            </a:extLst>
          </xdr:spPr>
        </xdr:sp>
        <xdr:clientData/>
      </xdr:twoCellAnchor>
    </mc:Choice>
    <mc:Fallback/>
  </mc:AlternateContent>
  <xdr:twoCellAnchor editAs="oneCell">
    <xdr:from>
      <xdr:col>8</xdr:col>
      <xdr:colOff>96981</xdr:colOff>
      <xdr:row>29</xdr:row>
      <xdr:rowOff>152400</xdr:rowOff>
    </xdr:from>
    <xdr:to>
      <xdr:col>12</xdr:col>
      <xdr:colOff>844921</xdr:colOff>
      <xdr:row>34</xdr:row>
      <xdr:rowOff>23902</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121236" y="5320145"/>
          <a:ext cx="4017612" cy="84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40</xdr:col>
      <xdr:colOff>130627</xdr:colOff>
      <xdr:row>48</xdr:row>
      <xdr:rowOff>532760</xdr:rowOff>
    </xdr:from>
    <xdr:to>
      <xdr:col>49</xdr:col>
      <xdr:colOff>489857</xdr:colOff>
      <xdr:row>51</xdr:row>
      <xdr:rowOff>195304</xdr:rowOff>
    </xdr:to>
    <xdr:sp macro="" textlink="">
      <xdr:nvSpPr>
        <xdr:cNvPr id="2" name="AutoShape 20">
          <a:extLst>
            <a:ext uri="{FF2B5EF4-FFF2-40B4-BE49-F238E27FC236}">
              <a16:creationId xmlns:a16="http://schemas.microsoft.com/office/drawing/2014/main" id="{00000000-0008-0000-0400-000002000000}"/>
            </a:ext>
          </a:extLst>
        </xdr:cNvPr>
        <xdr:cNvSpPr>
          <a:spLocks noChangeArrowheads="1"/>
        </xdr:cNvSpPr>
      </xdr:nvSpPr>
      <xdr:spPr bwMode="auto">
        <a:xfrm>
          <a:off x="7685313" y="14782800"/>
          <a:ext cx="3048001" cy="1415143"/>
        </a:xfrm>
        <a:prstGeom prst="borderCallout1">
          <a:avLst>
            <a:gd name="adj1" fmla="val 27994"/>
            <a:gd name="adj2" fmla="val 57"/>
            <a:gd name="adj3" fmla="val 22666"/>
            <a:gd name="adj4" fmla="val -12895"/>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en-US" altLang="ja-JP" sz="1100">
              <a:effectLst/>
              <a:latin typeface="BIZ UDゴシック" panose="020B0400000000000000" pitchFamily="49" charset="-128"/>
              <a:ea typeface="BIZ UDゴシック" panose="020B0400000000000000" pitchFamily="49" charset="-128"/>
              <a:cs typeface="+mn-cs"/>
            </a:rPr>
            <a:t>0</a:t>
          </a:r>
          <a:r>
            <a:rPr kumimoji="1" lang="ja-JP" altLang="en-US" sz="1100">
              <a:effectLst/>
              <a:latin typeface="BIZ UDゴシック" panose="020B0400000000000000" pitchFamily="49" charset="-128"/>
              <a:ea typeface="BIZ UDゴシック" panose="020B0400000000000000" pitchFamily="49" charset="-128"/>
              <a:cs typeface="+mn-cs"/>
            </a:rPr>
            <a:t>円及びマイナスの表示であれば、加算額を全て賃金改善に充てていることになります。</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en-US" altLang="ja-JP" sz="1100">
              <a:effectLst/>
              <a:latin typeface="BIZ UDゴシック" panose="020B0400000000000000" pitchFamily="49" charset="-128"/>
              <a:ea typeface="BIZ UDゴシック" panose="020B0400000000000000" pitchFamily="49" charset="-128"/>
              <a:cs typeface="+mn-cs"/>
            </a:rPr>
            <a:t>1,000</a:t>
          </a:r>
          <a:r>
            <a:rPr kumimoji="1" lang="ja-JP" altLang="en-US" sz="1100">
              <a:effectLst/>
              <a:latin typeface="BIZ UDゴシック" panose="020B0400000000000000" pitchFamily="49" charset="-128"/>
              <a:ea typeface="BIZ UDゴシック" panose="020B0400000000000000" pitchFamily="49" charset="-128"/>
              <a:cs typeface="+mn-cs"/>
            </a:rPr>
            <a:t>円以上が表示されている場合、当該残額の支払い予定を</a:t>
          </a:r>
          <a:r>
            <a:rPr kumimoji="1" lang="ja-JP" altLang="en-US" sz="1100" b="1">
              <a:effectLst/>
              <a:latin typeface="BIZ UDゴシック" panose="020B0400000000000000" pitchFamily="49" charset="-128"/>
              <a:ea typeface="BIZ UDゴシック" panose="020B0400000000000000" pitchFamily="49" charset="-128"/>
              <a:cs typeface="+mn-cs"/>
            </a:rPr>
            <a:t>②以降に入力します</a:t>
          </a:r>
          <a:r>
            <a:rPr kumimoji="1" lang="ja-JP" altLang="en-US" sz="1100">
              <a:effectLst/>
              <a:latin typeface="BIZ UDゴシック" panose="020B0400000000000000" pitchFamily="49" charset="-128"/>
              <a:ea typeface="BIZ UDゴシック" panose="020B0400000000000000" pitchFamily="49" charset="-128"/>
              <a:cs typeface="+mn-cs"/>
            </a:rPr>
            <a:t>。</a:t>
          </a:r>
          <a:endParaRPr kumimoji="1" lang="en-US" altLang="ja-JP" sz="1100">
            <a:effectLst/>
            <a:latin typeface="BIZ UDゴシック" panose="020B0400000000000000" pitchFamily="49" charset="-128"/>
            <a:ea typeface="BIZ UDゴシック" panose="020B0400000000000000" pitchFamily="49" charset="-128"/>
            <a:cs typeface="+mn-cs"/>
          </a:endParaRPr>
        </a:p>
        <a:p>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40</xdr:col>
      <xdr:colOff>185056</xdr:colOff>
      <xdr:row>13</xdr:row>
      <xdr:rowOff>359228</xdr:rowOff>
    </xdr:from>
    <xdr:to>
      <xdr:col>50</xdr:col>
      <xdr:colOff>10886</xdr:colOff>
      <xdr:row>19</xdr:row>
      <xdr:rowOff>54429</xdr:rowOff>
    </xdr:to>
    <xdr:sp macro="" textlink="">
      <xdr:nvSpPr>
        <xdr:cNvPr id="3" name="AutoShape 20">
          <a:extLst>
            <a:ext uri="{FF2B5EF4-FFF2-40B4-BE49-F238E27FC236}">
              <a16:creationId xmlns:a16="http://schemas.microsoft.com/office/drawing/2014/main" id="{00000000-0008-0000-0400-000003000000}"/>
            </a:ext>
          </a:extLst>
        </xdr:cNvPr>
        <xdr:cNvSpPr>
          <a:spLocks noChangeArrowheads="1"/>
        </xdr:cNvSpPr>
      </xdr:nvSpPr>
      <xdr:spPr bwMode="auto">
        <a:xfrm>
          <a:off x="7739742" y="3592285"/>
          <a:ext cx="3135087"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金額が入力された場合は、一時金等により速やかに精算を行い、精算したことの分かる給与明細等を後日子ども総務課に必ず提出してください。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40</xdr:col>
      <xdr:colOff>163286</xdr:colOff>
      <xdr:row>45</xdr:row>
      <xdr:rowOff>195943</xdr:rowOff>
    </xdr:from>
    <xdr:to>
      <xdr:col>47</xdr:col>
      <xdr:colOff>500743</xdr:colOff>
      <xdr:row>47</xdr:row>
      <xdr:rowOff>272143</xdr:rowOff>
    </xdr:to>
    <xdr:sp macro="" textlink="">
      <xdr:nvSpPr>
        <xdr:cNvPr id="5" name="AutoShape 20">
          <a:extLst>
            <a:ext uri="{FF2B5EF4-FFF2-40B4-BE49-F238E27FC236}">
              <a16:creationId xmlns:a16="http://schemas.microsoft.com/office/drawing/2014/main" id="{00000000-0008-0000-0400-000005000000}"/>
            </a:ext>
          </a:extLst>
        </xdr:cNvPr>
        <xdr:cNvSpPr>
          <a:spLocks noChangeArrowheads="1"/>
        </xdr:cNvSpPr>
      </xdr:nvSpPr>
      <xdr:spPr bwMode="auto">
        <a:xfrm>
          <a:off x="7717972" y="13628914"/>
          <a:ext cx="1785257" cy="511629"/>
        </a:xfrm>
        <a:prstGeom prst="borderCallout1">
          <a:avLst>
            <a:gd name="adj1" fmla="val 27994"/>
            <a:gd name="adj2" fmla="val 57"/>
            <a:gd name="adj3" fmla="val 97691"/>
            <a:gd name="adj4" fmla="val -24306"/>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pPr algn="ctr"/>
          <a:r>
            <a:rPr kumimoji="1" lang="ja-JP" altLang="en-US" sz="1100">
              <a:effectLst/>
              <a:latin typeface="BIZ UDゴシック" panose="020B0400000000000000" pitchFamily="49" charset="-128"/>
              <a:ea typeface="BIZ UDゴシック" panose="020B0400000000000000" pitchFamily="49" charset="-128"/>
              <a:cs typeface="+mn-cs"/>
            </a:rPr>
            <a:t>必ず選択してください。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31</xdr:col>
      <xdr:colOff>117975</xdr:colOff>
      <xdr:row>0</xdr:row>
      <xdr:rowOff>647701</xdr:rowOff>
    </xdr:from>
    <xdr:to>
      <xdr:col>43</xdr:col>
      <xdr:colOff>476250</xdr:colOff>
      <xdr:row>5</xdr:row>
      <xdr:rowOff>19050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9435925" y="647701"/>
          <a:ext cx="5558925" cy="1847849"/>
        </a:xfrm>
        <a:prstGeom prst="rect">
          <a:avLst/>
        </a:prstGeom>
        <a:solidFill>
          <a:schemeClr val="accent5">
            <a:lumMod val="20000"/>
            <a:lumOff val="80000"/>
          </a:schemeClr>
        </a:solidFill>
        <a:ln w="381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rgbClr val="FF0000"/>
              </a:solidFill>
            </a:rPr>
            <a:t>＜注意事項＞</a:t>
          </a:r>
          <a:endParaRPr kumimoji="1" lang="en-US" altLang="ja-JP" sz="1800" b="1">
            <a:solidFill>
              <a:sysClr val="windowText" lastClr="000000"/>
            </a:solidFill>
          </a:endParaRPr>
        </a:p>
        <a:p>
          <a:pPr algn="l"/>
          <a:r>
            <a:rPr kumimoji="1" lang="ja-JP" altLang="en-US" sz="2000" b="1">
              <a:solidFill>
                <a:sysClr val="windowText" lastClr="000000"/>
              </a:solidFill>
            </a:rPr>
            <a:t>以前散見されたため申し添えますが、特に⑦～⑨（および⑪～⑮）には、加算残額が生じないように調整はせず</a:t>
          </a:r>
          <a:r>
            <a:rPr kumimoji="1" lang="ja-JP" altLang="en-US" sz="2000" b="1" u="none">
              <a:solidFill>
                <a:sysClr val="windowText" lastClr="000000"/>
              </a:solidFill>
            </a:rPr>
            <a:t>、賃金台帳上の</a:t>
          </a:r>
          <a:r>
            <a:rPr kumimoji="1" lang="ja-JP" altLang="en-US" sz="2000" b="1">
              <a:solidFill>
                <a:sysClr val="windowText" lastClr="000000"/>
              </a:solidFill>
            </a:rPr>
            <a:t>数値をご入力いただくようお願いいたします。</a:t>
          </a:r>
          <a:endParaRPr kumimoji="1" lang="en-US" altLang="ja-JP" sz="2000" b="1">
            <a:solidFill>
              <a:sysClr val="windowText" lastClr="000000"/>
            </a:solidFill>
          </a:endParaRPr>
        </a:p>
      </xdr:txBody>
    </xdr:sp>
    <xdr:clientData/>
  </xdr:twoCellAnchor>
  <xdr:twoCellAnchor>
    <xdr:from>
      <xdr:col>11</xdr:col>
      <xdr:colOff>462310</xdr:colOff>
      <xdr:row>0</xdr:row>
      <xdr:rowOff>495300</xdr:rowOff>
    </xdr:from>
    <xdr:to>
      <xdr:col>17</xdr:col>
      <xdr:colOff>1257299</xdr:colOff>
      <xdr:row>2</xdr:row>
      <xdr:rowOff>247650</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6844060" y="495300"/>
          <a:ext cx="6929089" cy="1009650"/>
        </a:xfrm>
        <a:prstGeom prst="wedgeRoundRectCallout">
          <a:avLst>
            <a:gd name="adj1" fmla="val -21433"/>
            <a:gd name="adj2" fmla="val 76439"/>
            <a:gd name="adj3" fmla="val 16667"/>
          </a:avLst>
        </a:prstGeom>
        <a:solidFill>
          <a:schemeClr val="accent3">
            <a:lumMod val="50000"/>
          </a:scheme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2000" b="1">
              <a:solidFill>
                <a:schemeClr val="lt1"/>
              </a:solidFill>
              <a:effectLst/>
              <a:latin typeface="+mn-lt"/>
              <a:ea typeface="+mn-ea"/>
              <a:cs typeface="+mn-cs"/>
            </a:rPr>
            <a:t>起点賃金水準の考え方については、</a:t>
          </a:r>
          <a:endParaRPr lang="ja-JP" altLang="ja-JP" sz="2000">
            <a:effectLst/>
          </a:endParaRPr>
        </a:p>
        <a:p>
          <a:r>
            <a:rPr kumimoji="1" lang="ja-JP" altLang="ja-JP" sz="2000" b="1">
              <a:solidFill>
                <a:schemeClr val="lt1"/>
              </a:solidFill>
              <a:effectLst/>
              <a:latin typeface="+mn-lt"/>
              <a:ea typeface="+mn-ea"/>
              <a:cs typeface="+mn-cs"/>
            </a:rPr>
            <a:t>別シート「</a:t>
          </a:r>
          <a:r>
            <a:rPr kumimoji="1" lang="en-US" altLang="ja-JP" sz="2000" b="1">
              <a:solidFill>
                <a:schemeClr val="lt1"/>
              </a:solidFill>
              <a:effectLst/>
              <a:latin typeface="+mn-lt"/>
              <a:ea typeface="+mn-ea"/>
              <a:cs typeface="+mn-cs"/>
            </a:rPr>
            <a:t>※</a:t>
          </a:r>
          <a:r>
            <a:rPr kumimoji="1" lang="ja-JP" altLang="ja-JP" sz="2000" b="1">
              <a:solidFill>
                <a:schemeClr val="lt1"/>
              </a:solidFill>
              <a:effectLst/>
              <a:latin typeface="+mn-lt"/>
              <a:ea typeface="+mn-ea"/>
              <a:cs typeface="+mn-cs"/>
            </a:rPr>
            <a:t>起点賃金水準の出し方例」</a:t>
          </a:r>
          <a:r>
            <a:rPr kumimoji="1" lang="ja-JP" altLang="en-US" sz="2000" b="1">
              <a:solidFill>
                <a:schemeClr val="lt1"/>
              </a:solidFill>
              <a:effectLst/>
              <a:latin typeface="+mn-lt"/>
              <a:ea typeface="+mn-ea"/>
              <a:cs typeface="+mn-cs"/>
            </a:rPr>
            <a:t>を</a:t>
          </a:r>
          <a:r>
            <a:rPr kumimoji="1" lang="ja-JP" altLang="ja-JP" sz="2000" b="1">
              <a:solidFill>
                <a:schemeClr val="lt1"/>
              </a:solidFill>
              <a:effectLst/>
              <a:latin typeface="+mn-lt"/>
              <a:ea typeface="+mn-ea"/>
              <a:cs typeface="+mn-cs"/>
            </a:rPr>
            <a:t>参考にしてください</a:t>
          </a:r>
          <a:endParaRPr lang="ja-JP" altLang="ja-JP" sz="2000">
            <a:effectLst/>
          </a:endParaRPr>
        </a:p>
        <a:p>
          <a:pPr algn="l"/>
          <a:endParaRPr kumimoji="1" lang="ja-JP" altLang="en-US" sz="1100"/>
        </a:p>
      </xdr:txBody>
    </xdr:sp>
    <xdr:clientData/>
  </xdr:twoCellAnchor>
  <xdr:twoCellAnchor>
    <xdr:from>
      <xdr:col>4</xdr:col>
      <xdr:colOff>243191</xdr:colOff>
      <xdr:row>0</xdr:row>
      <xdr:rowOff>336357</xdr:rowOff>
    </xdr:from>
    <xdr:to>
      <xdr:col>11</xdr:col>
      <xdr:colOff>137403</xdr:colOff>
      <xdr:row>1</xdr:row>
      <xdr:rowOff>411804</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2214452" y="336357"/>
          <a:ext cx="4283994" cy="837447"/>
          <a:chOff x="2796056" y="186705"/>
          <a:chExt cx="5473620" cy="1276426"/>
        </a:xfrm>
      </xdr:grpSpPr>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796056" y="186705"/>
            <a:ext cx="5473620" cy="1276426"/>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　　　　のセルは自動入力</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baseline="0">
                <a:solidFill>
                  <a:sysClr val="windowText" lastClr="000000"/>
                </a:solidFill>
              </a:rPr>
              <a:t> </a:t>
            </a:r>
            <a:r>
              <a:rPr kumimoji="1" lang="ja-JP" altLang="en-US" sz="1400">
                <a:solidFill>
                  <a:sysClr val="windowText" lastClr="000000"/>
                </a:solidFill>
              </a:rPr>
              <a:t>のセルは必須入力または該当入力</a:t>
            </a:r>
            <a:endParaRPr kumimoji="1" lang="en-US" altLang="ja-JP" sz="1400">
              <a:solidFill>
                <a:sysClr val="windowText" lastClr="000000"/>
              </a:solidFill>
            </a:endParaRPr>
          </a:p>
          <a:p>
            <a:pPr algn="l"/>
            <a:endParaRPr kumimoji="1" lang="en-US" altLang="ja-JP" sz="1050"/>
          </a:p>
        </xdr:txBody>
      </xdr:sp>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3253589" y="266699"/>
            <a:ext cx="471054" cy="385728"/>
          </a:xfrm>
          <a:prstGeom prst="rect">
            <a:avLst/>
          </a:prstGeom>
          <a:solidFill>
            <a:schemeClr val="bg1"/>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3257144" y="993520"/>
            <a:ext cx="459383" cy="348868"/>
          </a:xfrm>
          <a:prstGeom prst="rect">
            <a:avLst/>
          </a:prstGeom>
          <a:solidFill>
            <a:schemeClr val="accent3">
              <a:lumMod val="20000"/>
              <a:lumOff val="80000"/>
            </a:schemeClr>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48638</xdr:colOff>
      <xdr:row>24</xdr:row>
      <xdr:rowOff>133801</xdr:rowOff>
    </xdr:from>
    <xdr:to>
      <xdr:col>28</xdr:col>
      <xdr:colOff>161364</xdr:colOff>
      <xdr:row>32</xdr:row>
      <xdr:rowOff>98611</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8638" y="4268056"/>
          <a:ext cx="5779088" cy="1326683"/>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kumimoji="1" lang="ja-JP" altLang="en-US" sz="1400"/>
            <a:t>Ｐｏｉｎｔ👆</a:t>
          </a:r>
          <a:endParaRPr kumimoji="1" lang="en-US" altLang="ja-JP" sz="1400"/>
        </a:p>
        <a:p>
          <a:r>
            <a:rPr kumimoji="1" lang="ja-JP" altLang="en-US" sz="1400"/>
            <a:t>令和５年度から令和６年度にかけて、</a:t>
          </a:r>
          <a:endParaRPr kumimoji="1" lang="en-US" altLang="ja-JP" sz="1400"/>
        </a:p>
        <a:p>
          <a:r>
            <a:rPr kumimoji="1" lang="ja-JP" altLang="en-US" sz="1400"/>
            <a:t>給与</a:t>
          </a:r>
          <a:r>
            <a:rPr kumimoji="1" lang="ja-JP" altLang="en-US" sz="1400" b="1"/>
            <a:t>水準</a:t>
          </a:r>
          <a:r>
            <a:rPr kumimoji="1" lang="ja-JP" altLang="en-US" sz="1400"/>
            <a:t>等の改定が</a:t>
          </a:r>
          <a:r>
            <a:rPr kumimoji="1" lang="ja-JP" altLang="en-US" sz="1400" b="1"/>
            <a:t>無く</a:t>
          </a:r>
          <a:r>
            <a:rPr kumimoji="1" lang="ja-JP" altLang="en-US" sz="1400"/>
            <a:t>、基本給や手当の算出方法等に変更が</a:t>
          </a:r>
          <a:r>
            <a:rPr kumimoji="1" lang="ja-JP" altLang="en-US" sz="1400" b="1"/>
            <a:t>無ければ</a:t>
          </a:r>
          <a:r>
            <a:rPr kumimoji="1" lang="ja-JP" altLang="en-US" sz="1400"/>
            <a:t>、</a:t>
          </a:r>
          <a:endParaRPr kumimoji="1" lang="en-US" altLang="ja-JP" sz="1400"/>
        </a:p>
        <a:p>
          <a:r>
            <a:rPr kumimoji="1" lang="en-US" altLang="ja-JP" sz="1400"/>
            <a:t>【</a:t>
          </a:r>
          <a:r>
            <a:rPr kumimoji="1" lang="ja-JP" altLang="en-US" sz="1400"/>
            <a:t>様式６別添１</a:t>
          </a:r>
          <a:r>
            <a:rPr kumimoji="1" lang="en-US" altLang="ja-JP" sz="1400"/>
            <a:t>】</a:t>
          </a:r>
          <a:r>
            <a:rPr kumimoji="1" lang="ja-JP" altLang="en-US" sz="1400"/>
            <a:t>　①②には⑧⑨と</a:t>
          </a:r>
          <a:r>
            <a:rPr kumimoji="1" lang="ja-JP" altLang="en-US" sz="1400" b="1">
              <a:solidFill>
                <a:srgbClr val="FF0000"/>
              </a:solidFill>
            </a:rPr>
            <a:t>同額を入力</a:t>
          </a:r>
          <a:r>
            <a:rPr kumimoji="1" lang="ja-JP" altLang="en-US" sz="1400"/>
            <a:t>することになります。</a:t>
          </a:r>
          <a:endParaRPr kumimoji="1" lang="en-US" altLang="ja-JP" sz="1400"/>
        </a:p>
        <a:p>
          <a:r>
            <a:rPr kumimoji="1" lang="en-US" altLang="ja-JP" sz="1200"/>
            <a:t>※</a:t>
          </a:r>
          <a:r>
            <a:rPr kumimoji="1" lang="ja-JP" altLang="en-US" sz="1200"/>
            <a:t>ただし、令和６年度に係る人勧分を一時金のみで支給している場合に限る</a:t>
          </a:r>
          <a:endParaRPr kumimoji="1" lang="en-US" altLang="ja-JP" sz="1200"/>
        </a:p>
        <a:p>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40</xdr:col>
      <xdr:colOff>0</xdr:colOff>
      <xdr:row>48</xdr:row>
      <xdr:rowOff>0</xdr:rowOff>
    </xdr:from>
    <xdr:to>
      <xdr:col>49</xdr:col>
      <xdr:colOff>324787</xdr:colOff>
      <xdr:row>49</xdr:row>
      <xdr:rowOff>43543</xdr:rowOff>
    </xdr:to>
    <xdr:sp macro="" textlink="">
      <xdr:nvSpPr>
        <xdr:cNvPr id="2" name="AutoShape 20">
          <a:extLst>
            <a:ext uri="{FF2B5EF4-FFF2-40B4-BE49-F238E27FC236}">
              <a16:creationId xmlns:a16="http://schemas.microsoft.com/office/drawing/2014/main" id="{00000000-0008-0000-0900-000002000000}"/>
            </a:ext>
          </a:extLst>
        </xdr:cNvPr>
        <xdr:cNvSpPr>
          <a:spLocks noChangeArrowheads="1"/>
        </xdr:cNvSpPr>
      </xdr:nvSpPr>
      <xdr:spPr bwMode="auto">
        <a:xfrm>
          <a:off x="7805057" y="15207343"/>
          <a:ext cx="3840873" cy="1306286"/>
        </a:xfrm>
        <a:prstGeom prst="borderCallout1">
          <a:avLst>
            <a:gd name="adj1" fmla="val 27994"/>
            <a:gd name="adj2" fmla="val 57"/>
            <a:gd name="adj3" fmla="val 22666"/>
            <a:gd name="adj4" fmla="val -12895"/>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en-US" altLang="ja-JP" sz="1100">
              <a:effectLst/>
              <a:latin typeface="BIZ UDゴシック" panose="020B0400000000000000" pitchFamily="49" charset="-128"/>
              <a:ea typeface="BIZ UDゴシック" panose="020B0400000000000000" pitchFamily="49" charset="-128"/>
              <a:cs typeface="+mn-cs"/>
            </a:rPr>
            <a:t>0</a:t>
          </a:r>
          <a:r>
            <a:rPr kumimoji="1" lang="ja-JP" altLang="en-US" sz="1100">
              <a:effectLst/>
              <a:latin typeface="BIZ UDゴシック" panose="020B0400000000000000" pitchFamily="49" charset="-128"/>
              <a:ea typeface="BIZ UDゴシック" panose="020B0400000000000000" pitchFamily="49" charset="-128"/>
              <a:cs typeface="+mn-cs"/>
            </a:rPr>
            <a:t>円及びマイナスの表示であれば、加算額を全て賃金改善に充てていることになります。</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en-US" altLang="ja-JP" sz="1100">
              <a:effectLst/>
              <a:latin typeface="BIZ UDゴシック" panose="020B0400000000000000" pitchFamily="49" charset="-128"/>
              <a:ea typeface="BIZ UDゴシック" panose="020B0400000000000000" pitchFamily="49" charset="-128"/>
              <a:cs typeface="+mn-cs"/>
            </a:rPr>
            <a:t>1,000</a:t>
          </a:r>
          <a:r>
            <a:rPr kumimoji="1" lang="ja-JP" altLang="en-US" sz="1100">
              <a:effectLst/>
              <a:latin typeface="BIZ UDゴシック" panose="020B0400000000000000" pitchFamily="49" charset="-128"/>
              <a:ea typeface="BIZ UDゴシック" panose="020B0400000000000000" pitchFamily="49" charset="-128"/>
              <a:cs typeface="+mn-cs"/>
            </a:rPr>
            <a:t>円以上が表示されている場合、当該残額の支払い予定を</a:t>
          </a:r>
          <a:r>
            <a:rPr kumimoji="1" lang="ja-JP" altLang="en-US" sz="1100" b="1">
              <a:effectLst/>
              <a:latin typeface="BIZ UDゴシック" panose="020B0400000000000000" pitchFamily="49" charset="-128"/>
              <a:ea typeface="BIZ UDゴシック" panose="020B0400000000000000" pitchFamily="49" charset="-128"/>
              <a:cs typeface="+mn-cs"/>
            </a:rPr>
            <a:t>②以降に入力します</a:t>
          </a:r>
          <a:r>
            <a:rPr kumimoji="1" lang="ja-JP" altLang="en-US" sz="1100">
              <a:effectLst/>
              <a:latin typeface="BIZ UDゴシック" panose="020B0400000000000000" pitchFamily="49" charset="-128"/>
              <a:ea typeface="BIZ UDゴシック" panose="020B0400000000000000" pitchFamily="49" charset="-128"/>
              <a:cs typeface="+mn-cs"/>
            </a:rPr>
            <a:t>。</a:t>
          </a:r>
          <a:endParaRPr kumimoji="1" lang="en-US" altLang="ja-JP" sz="1100">
            <a:effectLst/>
            <a:latin typeface="BIZ UDゴシック" panose="020B0400000000000000" pitchFamily="49" charset="-128"/>
            <a:ea typeface="BIZ UDゴシック" panose="020B0400000000000000" pitchFamily="49" charset="-128"/>
            <a:cs typeface="+mn-cs"/>
          </a:endParaRPr>
        </a:p>
        <a:p>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39</xdr:col>
      <xdr:colOff>141514</xdr:colOff>
      <xdr:row>46</xdr:row>
      <xdr:rowOff>0</xdr:rowOff>
    </xdr:from>
    <xdr:to>
      <xdr:col>46</xdr:col>
      <xdr:colOff>65314</xdr:colOff>
      <xdr:row>47</xdr:row>
      <xdr:rowOff>283029</xdr:rowOff>
    </xdr:to>
    <xdr:sp macro="" textlink="">
      <xdr:nvSpPr>
        <xdr:cNvPr id="3" name="AutoShape 20">
          <a:extLst>
            <a:ext uri="{FF2B5EF4-FFF2-40B4-BE49-F238E27FC236}">
              <a16:creationId xmlns:a16="http://schemas.microsoft.com/office/drawing/2014/main" id="{00000000-0008-0000-0900-000003000000}"/>
            </a:ext>
          </a:extLst>
        </xdr:cNvPr>
        <xdr:cNvSpPr>
          <a:spLocks noChangeArrowheads="1"/>
        </xdr:cNvSpPr>
      </xdr:nvSpPr>
      <xdr:spPr bwMode="auto">
        <a:xfrm>
          <a:off x="7739743" y="14478000"/>
          <a:ext cx="1785257" cy="511629"/>
        </a:xfrm>
        <a:prstGeom prst="borderCallout1">
          <a:avLst>
            <a:gd name="adj1" fmla="val 27994"/>
            <a:gd name="adj2" fmla="val 57"/>
            <a:gd name="adj3" fmla="val 97691"/>
            <a:gd name="adj4" fmla="val -24306"/>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pPr algn="ctr"/>
          <a:r>
            <a:rPr kumimoji="1" lang="ja-JP" altLang="en-US" sz="1100">
              <a:effectLst/>
              <a:latin typeface="BIZ UDゴシック" panose="020B0400000000000000" pitchFamily="49" charset="-128"/>
              <a:ea typeface="BIZ UDゴシック" panose="020B0400000000000000" pitchFamily="49" charset="-128"/>
              <a:cs typeface="+mn-cs"/>
            </a:rPr>
            <a:t>必ず選択してください。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39</xdr:col>
      <xdr:colOff>185056</xdr:colOff>
      <xdr:row>13</xdr:row>
      <xdr:rowOff>250371</xdr:rowOff>
    </xdr:from>
    <xdr:to>
      <xdr:col>48</xdr:col>
      <xdr:colOff>228600</xdr:colOff>
      <xdr:row>18</xdr:row>
      <xdr:rowOff>413658</xdr:rowOff>
    </xdr:to>
    <xdr:sp macro="" textlink="">
      <xdr:nvSpPr>
        <xdr:cNvPr id="4" name="AutoShape 20">
          <a:extLst>
            <a:ext uri="{FF2B5EF4-FFF2-40B4-BE49-F238E27FC236}">
              <a16:creationId xmlns:a16="http://schemas.microsoft.com/office/drawing/2014/main" id="{00000000-0008-0000-0900-000004000000}"/>
            </a:ext>
          </a:extLst>
        </xdr:cNvPr>
        <xdr:cNvSpPr>
          <a:spLocks noChangeArrowheads="1"/>
        </xdr:cNvSpPr>
      </xdr:nvSpPr>
      <xdr:spPr bwMode="auto">
        <a:xfrm>
          <a:off x="7783285" y="3907971"/>
          <a:ext cx="3145972"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金額が入力された場合は、一時金等により速やかに精算を行い、精算したことの分かる給与明細等を後日子ども総務課に必ず提出してください。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39</xdr:col>
      <xdr:colOff>97971</xdr:colOff>
      <xdr:row>28</xdr:row>
      <xdr:rowOff>304800</xdr:rowOff>
    </xdr:from>
    <xdr:to>
      <xdr:col>48</xdr:col>
      <xdr:colOff>500743</xdr:colOff>
      <xdr:row>31</xdr:row>
      <xdr:rowOff>381001</xdr:rowOff>
    </xdr:to>
    <xdr:sp macro="" textlink="">
      <xdr:nvSpPr>
        <xdr:cNvPr id="5" name="AutoShape 20">
          <a:extLst>
            <a:ext uri="{FF2B5EF4-FFF2-40B4-BE49-F238E27FC236}">
              <a16:creationId xmlns:a16="http://schemas.microsoft.com/office/drawing/2014/main" id="{00000000-0008-0000-0900-000005000000}"/>
            </a:ext>
          </a:extLst>
        </xdr:cNvPr>
        <xdr:cNvSpPr>
          <a:spLocks noChangeArrowheads="1"/>
        </xdr:cNvSpPr>
      </xdr:nvSpPr>
      <xdr:spPr bwMode="auto">
        <a:xfrm>
          <a:off x="7696200" y="8327571"/>
          <a:ext cx="3505200"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新規事由がない場合は、＃</a:t>
          </a:r>
          <a:r>
            <a:rPr kumimoji="1" lang="en-US" altLang="ja-JP" sz="1100">
              <a:effectLst/>
              <a:latin typeface="BIZ UDゴシック" panose="020B0400000000000000" pitchFamily="49" charset="-128"/>
              <a:ea typeface="BIZ UDゴシック" panose="020B0400000000000000" pitchFamily="49" charset="-128"/>
              <a:cs typeface="+mn-cs"/>
            </a:rPr>
            <a:t>VALUE</a:t>
          </a:r>
          <a:r>
            <a:rPr kumimoji="1" lang="ja-JP" altLang="en-US" sz="1100">
              <a:effectLst/>
              <a:latin typeface="BIZ UDゴシック" panose="020B0400000000000000" pitchFamily="49" charset="-128"/>
              <a:ea typeface="BIZ UDゴシック" panose="020B0400000000000000" pitchFamily="49" charset="-128"/>
              <a:cs typeface="+mn-cs"/>
            </a:rPr>
            <a:t>！　と</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ja-JP" altLang="en-US" sz="1100">
              <a:effectLst/>
              <a:latin typeface="BIZ UDゴシック" panose="020B0400000000000000" pitchFamily="49" charset="-128"/>
              <a:ea typeface="BIZ UDゴシック" panose="020B0400000000000000" pitchFamily="49" charset="-128"/>
              <a:cs typeface="+mn-cs"/>
            </a:rPr>
            <a:t>表示がされますが、報告書として問題ありません。</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oneCellAnchor>
    <xdr:from>
      <xdr:col>36</xdr:col>
      <xdr:colOff>302559</xdr:colOff>
      <xdr:row>22</xdr:row>
      <xdr:rowOff>0</xdr:rowOff>
    </xdr:from>
    <xdr:ext cx="184731" cy="264560"/>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779809" y="747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36</xdr:col>
          <xdr:colOff>7620</xdr:colOff>
          <xdr:row>44</xdr:row>
          <xdr:rowOff>152400</xdr:rowOff>
        </xdr:from>
        <xdr:to>
          <xdr:col>37</xdr:col>
          <xdr:colOff>0</xdr:colOff>
          <xdr:row>46</xdr:row>
          <xdr:rowOff>45720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A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45</xdr:row>
          <xdr:rowOff>152400</xdr:rowOff>
        </xdr:from>
        <xdr:to>
          <xdr:col>37</xdr:col>
          <xdr:colOff>0</xdr:colOff>
          <xdr:row>47</xdr:row>
          <xdr:rowOff>45720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A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xdr:colOff>
          <xdr:row>47</xdr:row>
          <xdr:rowOff>22860</xdr:rowOff>
        </xdr:from>
        <xdr:to>
          <xdr:col>37</xdr:col>
          <xdr:colOff>0</xdr:colOff>
          <xdr:row>47</xdr:row>
          <xdr:rowOff>304800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A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48</xdr:row>
          <xdr:rowOff>22860</xdr:rowOff>
        </xdr:from>
        <xdr:to>
          <xdr:col>37</xdr:col>
          <xdr:colOff>7620</xdr:colOff>
          <xdr:row>48</xdr:row>
          <xdr:rowOff>304800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A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115455</xdr:colOff>
      <xdr:row>0</xdr:row>
      <xdr:rowOff>57726</xdr:rowOff>
    </xdr:from>
    <xdr:to>
      <xdr:col>33</xdr:col>
      <xdr:colOff>50800</xdr:colOff>
      <xdr:row>3</xdr:row>
      <xdr:rowOff>12700</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4581622" y="57726"/>
          <a:ext cx="3586595" cy="780474"/>
          <a:chOff x="2796056" y="186705"/>
          <a:chExt cx="5563580" cy="1316659"/>
        </a:xfrm>
      </xdr:grpSpPr>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2796056" y="186705"/>
            <a:ext cx="5563580" cy="1316659"/>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　　　　のセルは自動入力</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baseline="0">
                <a:solidFill>
                  <a:sysClr val="windowText" lastClr="000000"/>
                </a:solidFill>
              </a:rPr>
              <a:t> </a:t>
            </a:r>
            <a:r>
              <a:rPr kumimoji="1" lang="ja-JP" altLang="en-US" sz="1400">
                <a:solidFill>
                  <a:sysClr val="windowText" lastClr="000000"/>
                </a:solidFill>
              </a:rPr>
              <a:t>のセルは必須入力または該当入力</a:t>
            </a:r>
            <a:endParaRPr kumimoji="1" lang="en-US" altLang="ja-JP" sz="1400">
              <a:solidFill>
                <a:sysClr val="windowText" lastClr="000000"/>
              </a:solidFill>
            </a:endParaRPr>
          </a:p>
          <a:p>
            <a:pPr algn="l"/>
            <a:endParaRPr kumimoji="1" lang="en-US" altLang="ja-JP" sz="1050"/>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3253589" y="266699"/>
            <a:ext cx="471054" cy="385728"/>
          </a:xfrm>
          <a:prstGeom prst="rect">
            <a:avLst/>
          </a:prstGeom>
          <a:solidFill>
            <a:schemeClr val="bg1"/>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3257144" y="993520"/>
            <a:ext cx="459383" cy="348868"/>
          </a:xfrm>
          <a:prstGeom prst="rect">
            <a:avLst/>
          </a:prstGeom>
          <a:solidFill>
            <a:schemeClr val="accent3">
              <a:lumMod val="20000"/>
              <a:lumOff val="80000"/>
            </a:schemeClr>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36</xdr:col>
          <xdr:colOff>7620</xdr:colOff>
          <xdr:row>43</xdr:row>
          <xdr:rowOff>243840</xdr:rowOff>
        </xdr:from>
        <xdr:to>
          <xdr:col>37</xdr:col>
          <xdr:colOff>0</xdr:colOff>
          <xdr:row>45</xdr:row>
          <xdr:rowOff>30480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0A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41</xdr:col>
      <xdr:colOff>0</xdr:colOff>
      <xdr:row>45</xdr:row>
      <xdr:rowOff>146354</xdr:rowOff>
    </xdr:from>
    <xdr:to>
      <xdr:col>51</xdr:col>
      <xdr:colOff>163286</xdr:colOff>
      <xdr:row>47</xdr:row>
      <xdr:rowOff>913190</xdr:rowOff>
    </xdr:to>
    <xdr:sp macro="" textlink="">
      <xdr:nvSpPr>
        <xdr:cNvPr id="2" name="AutoShape 20">
          <a:extLst>
            <a:ext uri="{FF2B5EF4-FFF2-40B4-BE49-F238E27FC236}">
              <a16:creationId xmlns:a16="http://schemas.microsoft.com/office/drawing/2014/main" id="{00000000-0008-0000-0D00-000002000000}"/>
            </a:ext>
          </a:extLst>
        </xdr:cNvPr>
        <xdr:cNvSpPr>
          <a:spLocks noChangeArrowheads="1"/>
        </xdr:cNvSpPr>
      </xdr:nvSpPr>
      <xdr:spPr bwMode="auto">
        <a:xfrm>
          <a:off x="8515048" y="12616544"/>
          <a:ext cx="3670905" cy="1226456"/>
        </a:xfrm>
        <a:prstGeom prst="borderCallout1">
          <a:avLst>
            <a:gd name="adj1" fmla="val 27994"/>
            <a:gd name="adj2" fmla="val 57"/>
            <a:gd name="adj3" fmla="val 22666"/>
            <a:gd name="adj4" fmla="val -12895"/>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en-US" altLang="ja-JP" sz="1100">
              <a:effectLst/>
              <a:latin typeface="BIZ UDゴシック" panose="020B0400000000000000" pitchFamily="49" charset="-128"/>
              <a:ea typeface="BIZ UDゴシック" panose="020B0400000000000000" pitchFamily="49" charset="-128"/>
              <a:cs typeface="+mn-cs"/>
            </a:rPr>
            <a:t>0</a:t>
          </a:r>
          <a:r>
            <a:rPr kumimoji="1" lang="ja-JP" altLang="en-US" sz="1100">
              <a:effectLst/>
              <a:latin typeface="BIZ UDゴシック" panose="020B0400000000000000" pitchFamily="49" charset="-128"/>
              <a:ea typeface="BIZ UDゴシック" panose="020B0400000000000000" pitchFamily="49" charset="-128"/>
              <a:cs typeface="+mn-cs"/>
            </a:rPr>
            <a:t>円及びマイナスの表示であれば、加算額を全て賃金改善に充てていることになります。</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en-US" altLang="ja-JP" sz="1100">
              <a:effectLst/>
              <a:latin typeface="BIZ UDゴシック" panose="020B0400000000000000" pitchFamily="49" charset="-128"/>
              <a:ea typeface="BIZ UDゴシック" panose="020B0400000000000000" pitchFamily="49" charset="-128"/>
              <a:cs typeface="+mn-cs"/>
            </a:rPr>
            <a:t>1,000</a:t>
          </a:r>
          <a:r>
            <a:rPr kumimoji="1" lang="ja-JP" altLang="en-US" sz="1100">
              <a:effectLst/>
              <a:latin typeface="BIZ UDゴシック" panose="020B0400000000000000" pitchFamily="49" charset="-128"/>
              <a:ea typeface="BIZ UDゴシック" panose="020B0400000000000000" pitchFamily="49" charset="-128"/>
              <a:cs typeface="+mn-cs"/>
            </a:rPr>
            <a:t>円以上が表示されている場合、当該残額の支払い予定を</a:t>
          </a:r>
          <a:r>
            <a:rPr kumimoji="1" lang="ja-JP" altLang="en-US" sz="1100" b="1">
              <a:effectLst/>
              <a:latin typeface="BIZ UDゴシック" panose="020B0400000000000000" pitchFamily="49" charset="-128"/>
              <a:ea typeface="BIZ UDゴシック" panose="020B0400000000000000" pitchFamily="49" charset="-128"/>
              <a:cs typeface="+mn-cs"/>
            </a:rPr>
            <a:t>②以降に入力します</a:t>
          </a:r>
          <a:r>
            <a:rPr kumimoji="1" lang="ja-JP" altLang="en-US" sz="1100">
              <a:effectLst/>
              <a:latin typeface="BIZ UDゴシック" panose="020B0400000000000000" pitchFamily="49" charset="-128"/>
              <a:ea typeface="BIZ UDゴシック" panose="020B0400000000000000" pitchFamily="49" charset="-128"/>
              <a:cs typeface="+mn-cs"/>
            </a:rPr>
            <a:t>。</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41</xdr:col>
      <xdr:colOff>145142</xdr:colOff>
      <xdr:row>14</xdr:row>
      <xdr:rowOff>24191</xdr:rowOff>
    </xdr:from>
    <xdr:to>
      <xdr:col>50</xdr:col>
      <xdr:colOff>435428</xdr:colOff>
      <xdr:row>20</xdr:row>
      <xdr:rowOff>60477</xdr:rowOff>
    </xdr:to>
    <xdr:sp macro="" textlink="">
      <xdr:nvSpPr>
        <xdr:cNvPr id="3" name="AutoShape 20">
          <a:extLst>
            <a:ext uri="{FF2B5EF4-FFF2-40B4-BE49-F238E27FC236}">
              <a16:creationId xmlns:a16="http://schemas.microsoft.com/office/drawing/2014/main" id="{00000000-0008-0000-0D00-000003000000}"/>
            </a:ext>
          </a:extLst>
        </xdr:cNvPr>
        <xdr:cNvSpPr>
          <a:spLocks noChangeArrowheads="1"/>
        </xdr:cNvSpPr>
      </xdr:nvSpPr>
      <xdr:spPr bwMode="auto">
        <a:xfrm>
          <a:off x="8660190" y="3398762"/>
          <a:ext cx="3181048"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金額が入力された場合は、一時金等により速やかに精算を行い、精算したことの分かる給与明細等を後日子ども総務課に必ず提出してください。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41</xdr:col>
      <xdr:colOff>157238</xdr:colOff>
      <xdr:row>48</xdr:row>
      <xdr:rowOff>108858</xdr:rowOff>
    </xdr:from>
    <xdr:to>
      <xdr:col>48</xdr:col>
      <xdr:colOff>285448</xdr:colOff>
      <xdr:row>49</xdr:row>
      <xdr:rowOff>257629</xdr:rowOff>
    </xdr:to>
    <xdr:sp macro="" textlink="">
      <xdr:nvSpPr>
        <xdr:cNvPr id="4" name="AutoShape 20">
          <a:extLst>
            <a:ext uri="{FF2B5EF4-FFF2-40B4-BE49-F238E27FC236}">
              <a16:creationId xmlns:a16="http://schemas.microsoft.com/office/drawing/2014/main" id="{00000000-0008-0000-0D00-000004000000}"/>
            </a:ext>
          </a:extLst>
        </xdr:cNvPr>
        <xdr:cNvSpPr>
          <a:spLocks noChangeArrowheads="1"/>
        </xdr:cNvSpPr>
      </xdr:nvSpPr>
      <xdr:spPr bwMode="auto">
        <a:xfrm>
          <a:off x="8672286" y="14199810"/>
          <a:ext cx="1785257" cy="511629"/>
        </a:xfrm>
        <a:prstGeom prst="borderCallout1">
          <a:avLst>
            <a:gd name="adj1" fmla="val 27994"/>
            <a:gd name="adj2" fmla="val 57"/>
            <a:gd name="adj3" fmla="val 3128"/>
            <a:gd name="adj4" fmla="val -24306"/>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pPr algn="ctr"/>
          <a:r>
            <a:rPr kumimoji="1" lang="ja-JP" altLang="en-US" sz="1100">
              <a:effectLst/>
              <a:latin typeface="BIZ UDゴシック" panose="020B0400000000000000" pitchFamily="49" charset="-128"/>
              <a:ea typeface="BIZ UDゴシック" panose="020B0400000000000000" pitchFamily="49" charset="-128"/>
              <a:cs typeface="+mn-cs"/>
            </a:rPr>
            <a:t>必ず選択してください。</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twoCellAnchor editAs="absolute">
    <xdr:from>
      <xdr:col>41</xdr:col>
      <xdr:colOff>12094</xdr:colOff>
      <xdr:row>27</xdr:row>
      <xdr:rowOff>326571</xdr:rowOff>
    </xdr:from>
    <xdr:to>
      <xdr:col>51</xdr:col>
      <xdr:colOff>266095</xdr:colOff>
      <xdr:row>32</xdr:row>
      <xdr:rowOff>72572</xdr:rowOff>
    </xdr:to>
    <xdr:sp macro="" textlink="">
      <xdr:nvSpPr>
        <xdr:cNvPr id="5" name="AutoShape 20">
          <a:extLst>
            <a:ext uri="{FF2B5EF4-FFF2-40B4-BE49-F238E27FC236}">
              <a16:creationId xmlns:a16="http://schemas.microsoft.com/office/drawing/2014/main" id="{00000000-0008-0000-0D00-000005000000}"/>
            </a:ext>
          </a:extLst>
        </xdr:cNvPr>
        <xdr:cNvSpPr>
          <a:spLocks noChangeArrowheads="1"/>
        </xdr:cNvSpPr>
      </xdr:nvSpPr>
      <xdr:spPr bwMode="auto">
        <a:xfrm>
          <a:off x="8527142" y="7632095"/>
          <a:ext cx="3761620" cy="1415144"/>
        </a:xfrm>
        <a:prstGeom prst="borderCallout1">
          <a:avLst>
            <a:gd name="adj1" fmla="val 27994"/>
            <a:gd name="adj2" fmla="val 57"/>
            <a:gd name="adj3" fmla="val -8872"/>
            <a:gd name="adj4" fmla="val -13967"/>
          </a:avLst>
        </a:prstGeom>
        <a:solidFill>
          <a:schemeClr val="accent5">
            <a:lumMod val="20000"/>
            <a:lumOff val="80000"/>
          </a:schemeClr>
        </a:solidFill>
        <a:ln w="12700">
          <a:solidFill>
            <a:schemeClr val="tx1"/>
          </a:solidFill>
          <a:miter lim="800000"/>
          <a:headEnd/>
          <a:tailEnd/>
        </a:ln>
      </xdr:spPr>
      <xdr:txBody>
        <a:bodyPr vertOverflow="clip" wrap="square" lIns="27432" tIns="18288" rIns="0" bIns="0" anchor="ctr" upright="1"/>
        <a:lstStyle/>
        <a:p>
          <a:r>
            <a:rPr kumimoji="1" lang="ja-JP" altLang="en-US" sz="1100">
              <a:effectLst/>
              <a:latin typeface="BIZ UDゴシック" panose="020B0400000000000000" pitchFamily="49" charset="-128"/>
              <a:ea typeface="BIZ UDゴシック" panose="020B0400000000000000" pitchFamily="49" charset="-128"/>
              <a:cs typeface="+mn-cs"/>
            </a:rPr>
            <a:t>新規事由がない場合は、＃</a:t>
          </a:r>
          <a:r>
            <a:rPr kumimoji="1" lang="en-US" altLang="ja-JP" sz="1100">
              <a:effectLst/>
              <a:latin typeface="BIZ UDゴシック" panose="020B0400000000000000" pitchFamily="49" charset="-128"/>
              <a:ea typeface="BIZ UDゴシック" panose="020B0400000000000000" pitchFamily="49" charset="-128"/>
              <a:cs typeface="+mn-cs"/>
            </a:rPr>
            <a:t>VALUE</a:t>
          </a:r>
          <a:r>
            <a:rPr kumimoji="1" lang="ja-JP" altLang="en-US" sz="1100">
              <a:effectLst/>
              <a:latin typeface="BIZ UDゴシック" panose="020B0400000000000000" pitchFamily="49" charset="-128"/>
              <a:ea typeface="BIZ UDゴシック" panose="020B0400000000000000" pitchFamily="49" charset="-128"/>
              <a:cs typeface="+mn-cs"/>
            </a:rPr>
            <a:t>！　と</a:t>
          </a:r>
          <a:endParaRPr kumimoji="1" lang="en-US" altLang="ja-JP" sz="1100">
            <a:effectLst/>
            <a:latin typeface="BIZ UDゴシック" panose="020B0400000000000000" pitchFamily="49" charset="-128"/>
            <a:ea typeface="BIZ UDゴシック" panose="020B0400000000000000" pitchFamily="49" charset="-128"/>
            <a:cs typeface="+mn-cs"/>
          </a:endParaRPr>
        </a:p>
        <a:p>
          <a:r>
            <a:rPr kumimoji="1" lang="ja-JP" altLang="en-US" sz="1100">
              <a:effectLst/>
              <a:latin typeface="BIZ UDゴシック" panose="020B0400000000000000" pitchFamily="49" charset="-128"/>
              <a:ea typeface="BIZ UDゴシック" panose="020B0400000000000000" pitchFamily="49" charset="-128"/>
              <a:cs typeface="+mn-cs"/>
            </a:rPr>
            <a:t>表示されますが、報告書として問題ありません。</a:t>
          </a:r>
          <a:endParaRPr kumimoji="1" lang="en-US" altLang="ja-JP" sz="1100">
            <a:effectLst/>
            <a:latin typeface="BIZ UDゴシック" panose="020B0400000000000000" pitchFamily="49" charset="-128"/>
            <a:ea typeface="BIZ UDゴシック" panose="020B0400000000000000" pitchFamily="49"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457200</xdr:colOff>
      <xdr:row>0</xdr:row>
      <xdr:rowOff>96982</xdr:rowOff>
    </xdr:from>
    <xdr:to>
      <xdr:col>9</xdr:col>
      <xdr:colOff>387928</xdr:colOff>
      <xdr:row>2</xdr:row>
      <xdr:rowOff>11545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521527" y="96982"/>
          <a:ext cx="3920837" cy="773545"/>
          <a:chOff x="2796056" y="186705"/>
          <a:chExt cx="4881412" cy="1276426"/>
        </a:xfrm>
      </xdr:grpSpPr>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2796056" y="186705"/>
            <a:ext cx="4881412" cy="1276426"/>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　　　　　のセルは自動入力</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baseline="0">
                <a:solidFill>
                  <a:sysClr val="windowText" lastClr="000000"/>
                </a:solidFill>
              </a:rPr>
              <a:t>  　の</a:t>
            </a:r>
            <a:r>
              <a:rPr kumimoji="1" lang="ja-JP" altLang="en-US" sz="1400">
                <a:solidFill>
                  <a:sysClr val="windowText" lastClr="000000"/>
                </a:solidFill>
              </a:rPr>
              <a:t>セルは必須入力または該当入力</a:t>
            </a:r>
            <a:endParaRPr kumimoji="1" lang="en-US" altLang="ja-JP" sz="1400">
              <a:solidFill>
                <a:sysClr val="windowText" lastClr="000000"/>
              </a:solidFill>
            </a:endParaRPr>
          </a:p>
          <a:p>
            <a:pPr algn="l"/>
            <a:endParaRPr kumimoji="1" lang="en-US" altLang="ja-JP" sz="1050"/>
          </a:p>
        </xdr:txBody>
      </xdr:sp>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253589" y="266699"/>
            <a:ext cx="471054" cy="385728"/>
          </a:xfrm>
          <a:prstGeom prst="rect">
            <a:avLst/>
          </a:prstGeom>
          <a:solidFill>
            <a:schemeClr val="bg1"/>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p>
        </xdr:txBody>
      </xdr:sp>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3257144" y="993520"/>
            <a:ext cx="459383" cy="348868"/>
          </a:xfrm>
          <a:prstGeom prst="rect">
            <a:avLst/>
          </a:prstGeom>
          <a:solidFill>
            <a:schemeClr val="accent3">
              <a:lumMod val="20000"/>
              <a:lumOff val="80000"/>
            </a:schemeClr>
          </a:solidFill>
          <a:ln w="3175">
            <a:solidFill>
              <a:schemeClr val="tx1"/>
            </a:solidFill>
            <a:prstDash val="dash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175F-3E97-4A23-BEAB-AA5656F995E0}">
  <dimension ref="A1:G16"/>
  <sheetViews>
    <sheetView topLeftCell="E1" zoomScale="85" zoomScaleNormal="85" workbookViewId="0">
      <selection activeCell="I13" sqref="I13"/>
    </sheetView>
  </sheetViews>
  <sheetFormatPr defaultRowHeight="13.2"/>
  <sheetData>
    <row r="1" spans="1:7">
      <c r="A1" t="s">
        <v>316</v>
      </c>
    </row>
    <row r="3" spans="1:7">
      <c r="A3" t="s">
        <v>314</v>
      </c>
    </row>
    <row r="5" spans="1:7">
      <c r="A5" t="s">
        <v>317</v>
      </c>
    </row>
    <row r="6" spans="1:7">
      <c r="A6" t="s">
        <v>315</v>
      </c>
    </row>
    <row r="8" spans="1:7">
      <c r="A8" t="s">
        <v>318</v>
      </c>
      <c r="G8" t="s">
        <v>321</v>
      </c>
    </row>
    <row r="9" spans="1:7">
      <c r="A9" t="s">
        <v>319</v>
      </c>
    </row>
    <row r="12" spans="1:7">
      <c r="A12" t="s">
        <v>320</v>
      </c>
    </row>
    <row r="14" spans="1:7">
      <c r="A14" t="s">
        <v>322</v>
      </c>
    </row>
    <row r="16" spans="1:7">
      <c r="B16" t="s">
        <v>552</v>
      </c>
    </row>
  </sheetData>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D739-53C2-4736-A251-11190FC28816}">
  <sheetPr>
    <tabColor rgb="FF92D050"/>
    <pageSetUpPr fitToPage="1"/>
  </sheetPr>
  <dimension ref="A1:F47"/>
  <sheetViews>
    <sheetView showGridLines="0" view="pageBreakPreview" topLeftCell="B1" zoomScale="70" zoomScaleNormal="80" zoomScaleSheetLayoutView="70" workbookViewId="0">
      <pane ySplit="3" topLeftCell="A4" activePane="bottomLeft" state="frozen"/>
      <selection activeCell="D38" sqref="D38"/>
      <selection pane="bottomLeft" activeCell="F41" sqref="F41"/>
    </sheetView>
  </sheetViews>
  <sheetFormatPr defaultRowHeight="13.2"/>
  <cols>
    <col min="1" max="2" width="2.77734375" customWidth="1"/>
    <col min="3" max="4" width="13.77734375" customWidth="1"/>
    <col min="5" max="5" width="11.88671875" customWidth="1"/>
    <col min="6" max="6" width="77.77734375" customWidth="1"/>
    <col min="12" max="12" width="14.21875" customWidth="1"/>
  </cols>
  <sheetData>
    <row r="1" spans="1:6" ht="21">
      <c r="B1" s="471" t="s">
        <v>328</v>
      </c>
      <c r="C1" s="220"/>
      <c r="D1" s="472"/>
      <c r="E1" s="473"/>
      <c r="F1" s="472"/>
    </row>
    <row r="2" spans="1:6">
      <c r="B2" s="472"/>
      <c r="C2" s="472"/>
      <c r="D2" s="472"/>
      <c r="E2" s="473"/>
      <c r="F2" s="472"/>
    </row>
    <row r="3" spans="1:6">
      <c r="B3" s="689" t="s">
        <v>329</v>
      </c>
      <c r="C3" s="689"/>
      <c r="D3" s="690"/>
      <c r="E3" s="567" t="s">
        <v>330</v>
      </c>
      <c r="F3" s="568" t="s">
        <v>331</v>
      </c>
    </row>
    <row r="4" spans="1:6" ht="19.95" customHeight="1">
      <c r="B4" s="691" t="s">
        <v>238</v>
      </c>
      <c r="C4" s="692"/>
      <c r="D4" s="692"/>
      <c r="E4" s="692"/>
      <c r="F4" s="693"/>
    </row>
    <row r="5" spans="1:6" ht="19.95" customHeight="1">
      <c r="B5" s="694" t="s">
        <v>332</v>
      </c>
      <c r="C5" s="694"/>
      <c r="D5" s="695"/>
      <c r="E5" s="474" t="s">
        <v>333</v>
      </c>
      <c r="F5" s="565" t="s">
        <v>334</v>
      </c>
    </row>
    <row r="6" spans="1:6" ht="19.95" customHeight="1">
      <c r="A6" t="s">
        <v>105</v>
      </c>
      <c r="B6" s="696" t="s">
        <v>335</v>
      </c>
      <c r="C6" s="696"/>
      <c r="D6" s="697"/>
      <c r="E6" s="475" t="s">
        <v>333</v>
      </c>
      <c r="F6" s="476" t="s">
        <v>336</v>
      </c>
    </row>
    <row r="7" spans="1:6" ht="19.95" customHeight="1">
      <c r="B7" s="696" t="s">
        <v>337</v>
      </c>
      <c r="C7" s="696"/>
      <c r="D7" s="698"/>
      <c r="E7" s="475" t="s">
        <v>333</v>
      </c>
      <c r="F7" s="476" t="s">
        <v>338</v>
      </c>
    </row>
    <row r="8" spans="1:6" ht="19.95" customHeight="1">
      <c r="B8" s="696" t="s">
        <v>339</v>
      </c>
      <c r="C8" s="696"/>
      <c r="D8" s="698"/>
      <c r="E8" s="475" t="s">
        <v>333</v>
      </c>
      <c r="F8" s="476" t="s">
        <v>340</v>
      </c>
    </row>
    <row r="9" spans="1:6" ht="19.95" customHeight="1">
      <c r="B9" s="694" t="s">
        <v>341</v>
      </c>
      <c r="C9" s="694"/>
      <c r="D9" s="695"/>
      <c r="E9" s="477" t="s">
        <v>333</v>
      </c>
      <c r="F9" s="565" t="s">
        <v>342</v>
      </c>
    </row>
    <row r="10" spans="1:6" ht="19.95" customHeight="1">
      <c r="B10" s="699" t="s">
        <v>343</v>
      </c>
      <c r="C10" s="699"/>
      <c r="D10" s="700"/>
      <c r="E10" s="478" t="s">
        <v>333</v>
      </c>
      <c r="F10" s="479" t="s">
        <v>344</v>
      </c>
    </row>
    <row r="11" spans="1:6" ht="19.95" customHeight="1">
      <c r="B11" s="696" t="s">
        <v>335</v>
      </c>
      <c r="C11" s="696"/>
      <c r="D11" s="697"/>
      <c r="E11" s="475" t="s">
        <v>333</v>
      </c>
      <c r="F11" s="476" t="s">
        <v>345</v>
      </c>
    </row>
    <row r="12" spans="1:6" ht="19.95" customHeight="1">
      <c r="B12" s="696" t="s">
        <v>346</v>
      </c>
      <c r="C12" s="696"/>
      <c r="D12" s="697"/>
      <c r="E12" s="475" t="s">
        <v>333</v>
      </c>
      <c r="F12" s="476" t="s">
        <v>347</v>
      </c>
    </row>
    <row r="13" spans="1:6" ht="19.95" customHeight="1">
      <c r="B13" s="701" t="s">
        <v>339</v>
      </c>
      <c r="C13" s="701"/>
      <c r="D13" s="697"/>
      <c r="E13" s="475" t="s">
        <v>333</v>
      </c>
      <c r="F13" s="476" t="s">
        <v>348</v>
      </c>
    </row>
    <row r="14" spans="1:6" ht="19.95" customHeight="1">
      <c r="B14" s="687" t="s">
        <v>341</v>
      </c>
      <c r="C14" s="687"/>
      <c r="D14" s="688"/>
      <c r="E14" s="480" t="s">
        <v>333</v>
      </c>
      <c r="F14" s="481" t="s">
        <v>349</v>
      </c>
    </row>
    <row r="15" spans="1:6" ht="19.95" customHeight="1">
      <c r="B15" s="704" t="s">
        <v>350</v>
      </c>
      <c r="C15" s="704"/>
      <c r="D15" s="705"/>
      <c r="E15" s="706" t="s">
        <v>351</v>
      </c>
      <c r="F15" s="707"/>
    </row>
    <row r="16" spans="1:6" ht="19.95" customHeight="1">
      <c r="B16" s="482"/>
      <c r="C16" s="708" t="s">
        <v>248</v>
      </c>
      <c r="D16" s="709"/>
      <c r="E16" s="475" t="s">
        <v>333</v>
      </c>
      <c r="F16" s="476" t="s">
        <v>352</v>
      </c>
    </row>
    <row r="17" spans="2:6" ht="19.95" customHeight="1">
      <c r="B17" s="482"/>
      <c r="C17" s="708" t="s">
        <v>241</v>
      </c>
      <c r="D17" s="709"/>
      <c r="E17" s="475" t="s">
        <v>333</v>
      </c>
      <c r="F17" s="476" t="s">
        <v>353</v>
      </c>
    </row>
    <row r="18" spans="2:6" ht="19.95" customHeight="1">
      <c r="B18" s="561"/>
      <c r="C18" s="710" t="s">
        <v>250</v>
      </c>
      <c r="D18" s="711"/>
      <c r="E18" s="483" t="s">
        <v>333</v>
      </c>
      <c r="F18" s="484" t="s">
        <v>354</v>
      </c>
    </row>
    <row r="19" spans="2:6" ht="19.95" customHeight="1">
      <c r="B19" s="691" t="s">
        <v>251</v>
      </c>
      <c r="C19" s="692"/>
      <c r="D19" s="692"/>
      <c r="E19" s="692"/>
      <c r="F19" s="693"/>
    </row>
    <row r="20" spans="2:6" ht="30" customHeight="1">
      <c r="B20" s="695" t="s">
        <v>355</v>
      </c>
      <c r="C20" s="712"/>
      <c r="D20" s="712"/>
      <c r="E20" s="474" t="s">
        <v>356</v>
      </c>
      <c r="F20" s="565" t="s">
        <v>357</v>
      </c>
    </row>
    <row r="21" spans="2:6" ht="30" customHeight="1">
      <c r="B21" s="698" t="s">
        <v>358</v>
      </c>
      <c r="C21" s="709"/>
      <c r="D21" s="703"/>
      <c r="E21" s="475" t="s">
        <v>359</v>
      </c>
      <c r="F21" s="476" t="s">
        <v>360</v>
      </c>
    </row>
    <row r="22" spans="2:6" ht="30" customHeight="1">
      <c r="B22" s="713" t="s">
        <v>361</v>
      </c>
      <c r="C22" s="714"/>
      <c r="D22" s="714"/>
      <c r="E22" s="480" t="s">
        <v>333</v>
      </c>
      <c r="F22" s="481" t="s">
        <v>362</v>
      </c>
    </row>
    <row r="23" spans="2:6" ht="19.95" customHeight="1">
      <c r="B23" s="715" t="s">
        <v>363</v>
      </c>
      <c r="C23" s="716"/>
      <c r="D23" s="716"/>
      <c r="E23" s="485"/>
      <c r="F23" s="486"/>
    </row>
    <row r="24" spans="2:6" ht="30" customHeight="1">
      <c r="B24" s="487"/>
      <c r="C24" s="702" t="s">
        <v>364</v>
      </c>
      <c r="D24" s="703"/>
      <c r="E24" s="475" t="s">
        <v>333</v>
      </c>
      <c r="F24" s="476" t="s">
        <v>553</v>
      </c>
    </row>
    <row r="25" spans="2:6" ht="49.95" customHeight="1">
      <c r="B25" s="488"/>
      <c r="C25" s="702" t="s">
        <v>365</v>
      </c>
      <c r="D25" s="703"/>
      <c r="E25" s="475" t="s">
        <v>333</v>
      </c>
      <c r="F25" s="476" t="s">
        <v>554</v>
      </c>
    </row>
    <row r="26" spans="2:6" ht="224.4" customHeight="1">
      <c r="B26" s="489"/>
      <c r="C26" s="708" t="s">
        <v>366</v>
      </c>
      <c r="D26" s="709"/>
      <c r="E26" s="475" t="s">
        <v>359</v>
      </c>
      <c r="F26" s="476" t="s">
        <v>676</v>
      </c>
    </row>
    <row r="27" spans="2:6" ht="70.05" customHeight="1">
      <c r="B27" s="489"/>
      <c r="C27" s="708" t="s">
        <v>367</v>
      </c>
      <c r="D27" s="717"/>
      <c r="E27" s="475" t="s">
        <v>368</v>
      </c>
      <c r="F27" s="476" t="s">
        <v>555</v>
      </c>
    </row>
    <row r="28" spans="2:6" ht="30" customHeight="1">
      <c r="B28" s="489"/>
      <c r="C28" s="708" t="s">
        <v>369</v>
      </c>
      <c r="D28" s="709"/>
      <c r="E28" s="475" t="s">
        <v>368</v>
      </c>
      <c r="F28" s="476" t="s">
        <v>370</v>
      </c>
    </row>
    <row r="29" spans="2:6" ht="30" customHeight="1">
      <c r="B29" s="489"/>
      <c r="C29" s="708" t="s">
        <v>371</v>
      </c>
      <c r="D29" s="709"/>
      <c r="E29" s="475" t="s">
        <v>333</v>
      </c>
      <c r="F29" s="476" t="s">
        <v>556</v>
      </c>
    </row>
    <row r="30" spans="2:6" ht="30" customHeight="1">
      <c r="B30" s="488"/>
      <c r="C30" s="702" t="s">
        <v>372</v>
      </c>
      <c r="D30" s="703"/>
      <c r="E30" s="475" t="s">
        <v>333</v>
      </c>
      <c r="F30" s="476" t="s">
        <v>557</v>
      </c>
    </row>
    <row r="31" spans="2:6" ht="30" customHeight="1">
      <c r="B31" s="566"/>
      <c r="C31" s="710" t="s">
        <v>373</v>
      </c>
      <c r="D31" s="711"/>
      <c r="E31" s="483" t="s">
        <v>368</v>
      </c>
      <c r="F31" s="484" t="s">
        <v>558</v>
      </c>
    </row>
    <row r="32" spans="2:6" ht="19.95" customHeight="1">
      <c r="B32" s="715" t="s">
        <v>374</v>
      </c>
      <c r="C32" s="716"/>
      <c r="D32" s="716"/>
      <c r="E32" s="485"/>
      <c r="F32" s="486"/>
    </row>
    <row r="33" spans="2:6" ht="49.95" customHeight="1">
      <c r="B33" s="490"/>
      <c r="C33" s="702" t="s">
        <v>375</v>
      </c>
      <c r="D33" s="703"/>
      <c r="E33" s="475" t="s">
        <v>333</v>
      </c>
      <c r="F33" s="476" t="s">
        <v>559</v>
      </c>
    </row>
    <row r="34" spans="2:6" ht="156" customHeight="1">
      <c r="B34" s="488"/>
      <c r="C34" s="702" t="s">
        <v>376</v>
      </c>
      <c r="D34" s="703"/>
      <c r="E34" s="475" t="s">
        <v>359</v>
      </c>
      <c r="F34" s="476" t="s">
        <v>677</v>
      </c>
    </row>
    <row r="35" spans="2:6" ht="70.05" customHeight="1">
      <c r="B35" s="489"/>
      <c r="C35" s="708" t="s">
        <v>377</v>
      </c>
      <c r="D35" s="717"/>
      <c r="E35" s="475" t="s">
        <v>368</v>
      </c>
      <c r="F35" s="476" t="s">
        <v>560</v>
      </c>
    </row>
    <row r="36" spans="2:6" ht="30" customHeight="1">
      <c r="B36" s="489"/>
      <c r="C36" s="708" t="s">
        <v>378</v>
      </c>
      <c r="D36" s="709"/>
      <c r="E36" s="475" t="s">
        <v>333</v>
      </c>
      <c r="F36" s="476" t="s">
        <v>561</v>
      </c>
    </row>
    <row r="37" spans="2:6" ht="30" customHeight="1">
      <c r="B37" s="489"/>
      <c r="C37" s="708" t="s">
        <v>379</v>
      </c>
      <c r="D37" s="709"/>
      <c r="E37" s="475" t="s">
        <v>333</v>
      </c>
      <c r="F37" s="476" t="s">
        <v>562</v>
      </c>
    </row>
    <row r="38" spans="2:6" ht="30" customHeight="1">
      <c r="B38" s="491"/>
      <c r="C38" s="721" t="s">
        <v>373</v>
      </c>
      <c r="D38" s="722"/>
      <c r="E38" s="483" t="s">
        <v>368</v>
      </c>
      <c r="F38" s="484" t="s">
        <v>563</v>
      </c>
    </row>
    <row r="39" spans="2:6" ht="19.95" customHeight="1">
      <c r="B39" s="715" t="s">
        <v>380</v>
      </c>
      <c r="C39" s="716"/>
      <c r="D39" s="716"/>
      <c r="E39" s="485"/>
      <c r="F39" s="486"/>
    </row>
    <row r="40" spans="2:6" ht="49.95" customHeight="1">
      <c r="B40" s="488"/>
      <c r="C40" s="702" t="s">
        <v>381</v>
      </c>
      <c r="D40" s="703"/>
      <c r="E40" s="475" t="s">
        <v>333</v>
      </c>
      <c r="F40" s="476" t="s">
        <v>564</v>
      </c>
    </row>
    <row r="41" spans="2:6" ht="138.6" customHeight="1">
      <c r="B41" s="488"/>
      <c r="C41" s="702" t="s">
        <v>376</v>
      </c>
      <c r="D41" s="703"/>
      <c r="E41" s="475" t="s">
        <v>368</v>
      </c>
      <c r="F41" s="476" t="s">
        <v>684</v>
      </c>
    </row>
    <row r="42" spans="2:6" ht="70.05" customHeight="1">
      <c r="B42" s="489"/>
      <c r="C42" s="708" t="s">
        <v>377</v>
      </c>
      <c r="D42" s="717"/>
      <c r="E42" s="475" t="s">
        <v>368</v>
      </c>
      <c r="F42" s="476" t="s">
        <v>560</v>
      </c>
    </row>
    <row r="43" spans="2:6" ht="40.049999999999997" customHeight="1">
      <c r="B43" s="490"/>
      <c r="C43" s="723" t="s">
        <v>373</v>
      </c>
      <c r="D43" s="724"/>
      <c r="E43" s="483" t="s">
        <v>368</v>
      </c>
      <c r="F43" s="484" t="s">
        <v>565</v>
      </c>
    </row>
    <row r="44" spans="2:6" ht="51" customHeight="1">
      <c r="B44" s="718" t="s">
        <v>382</v>
      </c>
      <c r="C44" s="719"/>
      <c r="D44" s="720"/>
      <c r="E44" s="480" t="s">
        <v>368</v>
      </c>
      <c r="F44" s="481" t="s">
        <v>566</v>
      </c>
    </row>
    <row r="45" spans="2:6" ht="19.95" customHeight="1">
      <c r="B45" s="715" t="s">
        <v>383</v>
      </c>
      <c r="C45" s="716"/>
      <c r="D45" s="716"/>
      <c r="E45" s="485"/>
      <c r="F45" s="486"/>
    </row>
    <row r="46" spans="2:6" ht="49.95" customHeight="1">
      <c r="B46" s="489"/>
      <c r="C46" s="708" t="s">
        <v>384</v>
      </c>
      <c r="D46" s="709"/>
      <c r="E46" s="475" t="s">
        <v>333</v>
      </c>
      <c r="F46" s="476" t="s">
        <v>567</v>
      </c>
    </row>
    <row r="47" spans="2:6" ht="49.95" customHeight="1">
      <c r="B47" s="491"/>
      <c r="C47" s="721" t="s">
        <v>385</v>
      </c>
      <c r="D47" s="722"/>
      <c r="E47" s="483" t="s">
        <v>333</v>
      </c>
      <c r="F47" s="484" t="s">
        <v>568</v>
      </c>
    </row>
  </sheetData>
  <mergeCells count="46">
    <mergeCell ref="B44:D44"/>
    <mergeCell ref="B45:D45"/>
    <mergeCell ref="C46:D46"/>
    <mergeCell ref="C47:D47"/>
    <mergeCell ref="C38:D38"/>
    <mergeCell ref="B39:D39"/>
    <mergeCell ref="C40:D40"/>
    <mergeCell ref="C41:D41"/>
    <mergeCell ref="C42:D42"/>
    <mergeCell ref="C43:D43"/>
    <mergeCell ref="C37:D37"/>
    <mergeCell ref="C26:D26"/>
    <mergeCell ref="C27:D27"/>
    <mergeCell ref="C28:D28"/>
    <mergeCell ref="C29:D29"/>
    <mergeCell ref="C30:D30"/>
    <mergeCell ref="C31:D31"/>
    <mergeCell ref="B32:D32"/>
    <mergeCell ref="C33:D33"/>
    <mergeCell ref="C34:D34"/>
    <mergeCell ref="C35:D35"/>
    <mergeCell ref="C36:D36"/>
    <mergeCell ref="C25:D25"/>
    <mergeCell ref="B15:D15"/>
    <mergeCell ref="E15:F15"/>
    <mergeCell ref="C16:D16"/>
    <mergeCell ref="C17:D17"/>
    <mergeCell ref="C18:D18"/>
    <mergeCell ref="B19:F19"/>
    <mergeCell ref="B20:D20"/>
    <mergeCell ref="B21:D21"/>
    <mergeCell ref="B22:D22"/>
    <mergeCell ref="B23:D23"/>
    <mergeCell ref="C24:D24"/>
    <mergeCell ref="B14:D14"/>
    <mergeCell ref="B3:D3"/>
    <mergeCell ref="B4:F4"/>
    <mergeCell ref="B5:D5"/>
    <mergeCell ref="B6:D6"/>
    <mergeCell ref="B7:D7"/>
    <mergeCell ref="B8:D8"/>
    <mergeCell ref="B9:D9"/>
    <mergeCell ref="B10:D10"/>
    <mergeCell ref="B11:D11"/>
    <mergeCell ref="B12:D12"/>
    <mergeCell ref="B13:D13"/>
  </mergeCells>
  <phoneticPr fontId="4"/>
  <conditionalFormatting sqref="E5:E14 E16:E18 E20:E22 E24:E47">
    <cfRule type="containsText" dxfId="44" priority="3" operator="containsText" text="入力必須">
      <formula>NOT(ISERROR(SEARCH("入力必須",E5)))</formula>
    </cfRule>
  </conditionalFormatting>
  <conditionalFormatting sqref="E5:E14 E16:E18 E20:E22 E24:E47">
    <cfRule type="containsText" dxfId="43" priority="2" operator="containsText" text="該当入力">
      <formula>NOT(ISERROR(SEARCH("該当入力",E5)))</formula>
    </cfRule>
  </conditionalFormatting>
  <conditionalFormatting sqref="E5:E14 E16:E18 E20:E47">
    <cfRule type="containsText" dxfId="42" priority="1" operator="containsText" text="選択入力">
      <formula>NOT(ISERROR(SEARCH("選択入力",E5)))</formula>
    </cfRule>
  </conditionalFormatting>
  <dataValidations count="2">
    <dataValidation type="list" allowBlank="1" showInputMessage="1" showErrorMessage="1" sqref="E5 E20" xr:uid="{CF95FA88-FA01-4EE4-B3BB-DBC9618DF500}">
      <formula1>"入力必須,自動入力,選択入力,該当入力,入力不要"</formula1>
    </dataValidation>
    <dataValidation type="list" allowBlank="1" showInputMessage="1" showErrorMessage="1" sqref="E6:E14 E16:E18 E21:E47" xr:uid="{ADEA4F83-D52C-46C1-B4EB-6CF5D30265A0}">
      <formula1>"入力必須,自動入力,選択入力,該当入力,自動入力及び入力必須,入力不要"</formula1>
    </dataValidation>
  </dataValidations>
  <pageMargins left="0.70866141732283472" right="0.70866141732283472" top="0.74803149606299213" bottom="0.74803149606299213" header="0.31496062992125984" footer="0.31496062992125984"/>
  <pageSetup paperSize="9" scale="72"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55DE4-8708-45F2-BF30-A6F3D86FB153}">
  <sheetPr>
    <tabColor rgb="FFFF0000"/>
    <pageSetUpPr fitToPage="1"/>
  </sheetPr>
  <dimension ref="B20:Z51"/>
  <sheetViews>
    <sheetView tabSelected="1" view="pageBreakPreview" zoomScale="58" zoomScaleNormal="100" zoomScaleSheetLayoutView="55" workbookViewId="0">
      <pane ySplit="19" topLeftCell="A20" activePane="bottomLeft" state="frozen"/>
      <selection activeCell="D38" sqref="D38"/>
      <selection pane="bottomLeft" activeCell="H38" sqref="H38"/>
    </sheetView>
  </sheetViews>
  <sheetFormatPr defaultRowHeight="13.2"/>
  <cols>
    <col min="1" max="1" width="2.77734375" customWidth="1"/>
    <col min="2" max="2" width="15" customWidth="1"/>
    <col min="3" max="3" width="11.109375" customWidth="1"/>
    <col min="4" max="4" width="15.44140625" customWidth="1"/>
    <col min="5" max="6" width="18.77734375" customWidth="1"/>
    <col min="7" max="7" width="6.77734375" customWidth="1"/>
    <col min="8" max="8" width="13.77734375" customWidth="1"/>
    <col min="9" max="10" width="10.6640625" customWidth="1"/>
    <col min="11" max="11" width="10.44140625" customWidth="1"/>
    <col min="12" max="12" width="15.77734375" customWidth="1"/>
    <col min="13" max="13" width="18.77734375" customWidth="1"/>
    <col min="14" max="14" width="6.77734375" customWidth="1"/>
    <col min="15" max="15" width="13.77734375" customWidth="1"/>
    <col min="16" max="17" width="6.77734375" customWidth="1"/>
    <col min="18" max="18" width="15.77734375" customWidth="1"/>
    <col min="19" max="19" width="18.77734375" customWidth="1"/>
    <col min="20" max="20" width="6.77734375" customWidth="1"/>
    <col min="21" max="21" width="13.77734375" customWidth="1"/>
    <col min="22" max="22" width="15.77734375" customWidth="1"/>
    <col min="23" max="23" width="10.6640625" customWidth="1"/>
    <col min="24" max="24" width="10.44140625" customWidth="1"/>
    <col min="25" max="25" width="10.6640625" customWidth="1"/>
    <col min="26" max="26" width="2.77734375" customWidth="1"/>
  </cols>
  <sheetData>
    <row r="20" spans="2:8" ht="16.2">
      <c r="B20" s="213" t="s">
        <v>237</v>
      </c>
    </row>
    <row r="21" spans="2:8" ht="19.95" customHeight="1" thickBot="1">
      <c r="B21" s="214" t="s">
        <v>238</v>
      </c>
    </row>
    <row r="22" spans="2:8" ht="15" customHeight="1">
      <c r="B22" s="725" t="s">
        <v>1</v>
      </c>
      <c r="C22" s="726"/>
      <c r="D22" s="727"/>
      <c r="E22" s="728"/>
      <c r="F22" s="728"/>
      <c r="G22" s="728"/>
      <c r="H22" s="729"/>
    </row>
    <row r="23" spans="2:8" ht="15" customHeight="1">
      <c r="B23" s="730" t="s">
        <v>239</v>
      </c>
      <c r="C23" s="731"/>
      <c r="D23" s="732"/>
      <c r="E23" s="733"/>
      <c r="F23" s="733"/>
      <c r="G23" s="733"/>
      <c r="H23" s="734"/>
    </row>
    <row r="24" spans="2:8" ht="15" customHeight="1">
      <c r="B24" s="730" t="s">
        <v>240</v>
      </c>
      <c r="C24" s="731"/>
      <c r="D24" s="732"/>
      <c r="E24" s="733"/>
      <c r="F24" s="733"/>
      <c r="G24" s="733"/>
      <c r="H24" s="734"/>
    </row>
    <row r="25" spans="2:8" ht="15" customHeight="1">
      <c r="B25" s="730" t="s">
        <v>241</v>
      </c>
      <c r="C25" s="731"/>
      <c r="D25" s="732"/>
      <c r="E25" s="733"/>
      <c r="F25" s="733"/>
      <c r="G25" s="733"/>
      <c r="H25" s="734"/>
    </row>
    <row r="26" spans="2:8" ht="15" customHeight="1" thickBot="1">
      <c r="B26" s="735" t="s">
        <v>242</v>
      </c>
      <c r="C26" s="736"/>
      <c r="D26" s="737"/>
      <c r="E26" s="738"/>
      <c r="F26" s="738"/>
      <c r="G26" s="738"/>
      <c r="H26" s="739"/>
    </row>
    <row r="27" spans="2:8" ht="15" customHeight="1">
      <c r="B27" s="725" t="s">
        <v>243</v>
      </c>
      <c r="C27" s="726"/>
      <c r="D27" s="727"/>
      <c r="E27" s="728"/>
      <c r="F27" s="728"/>
      <c r="G27" s="728"/>
      <c r="H27" s="729"/>
    </row>
    <row r="28" spans="2:8" ht="15" customHeight="1">
      <c r="B28" s="730" t="s">
        <v>244</v>
      </c>
      <c r="C28" s="731"/>
      <c r="D28" s="732"/>
      <c r="E28" s="733"/>
      <c r="F28" s="733"/>
      <c r="G28" s="733"/>
      <c r="H28" s="734"/>
    </row>
    <row r="29" spans="2:8" ht="15" customHeight="1">
      <c r="B29" s="730" t="s">
        <v>245</v>
      </c>
      <c r="C29" s="731"/>
      <c r="D29" s="732"/>
      <c r="E29" s="733"/>
      <c r="F29" s="733"/>
      <c r="G29" s="733"/>
      <c r="H29" s="734"/>
    </row>
    <row r="30" spans="2:8" ht="15" customHeight="1">
      <c r="B30" s="730" t="s">
        <v>246</v>
      </c>
      <c r="C30" s="731"/>
      <c r="D30" s="732"/>
      <c r="E30" s="733"/>
      <c r="F30" s="733"/>
      <c r="G30" s="733"/>
      <c r="H30" s="734"/>
    </row>
    <row r="31" spans="2:8" ht="15" customHeight="1" thickBot="1">
      <c r="B31" s="735" t="s">
        <v>242</v>
      </c>
      <c r="C31" s="736"/>
      <c r="D31" s="737"/>
      <c r="E31" s="738"/>
      <c r="F31" s="738"/>
      <c r="G31" s="738"/>
      <c r="H31" s="739"/>
    </row>
    <row r="32" spans="2:8" ht="15" customHeight="1">
      <c r="B32" s="740" t="s">
        <v>247</v>
      </c>
      <c r="C32" s="741"/>
      <c r="D32" s="215" t="s">
        <v>248</v>
      </c>
      <c r="E32" s="727"/>
      <c r="F32" s="728"/>
      <c r="G32" s="728"/>
      <c r="H32" s="729"/>
    </row>
    <row r="33" spans="2:26" ht="15" customHeight="1">
      <c r="B33" s="742"/>
      <c r="C33" s="743"/>
      <c r="D33" s="216" t="s">
        <v>249</v>
      </c>
      <c r="E33" s="732"/>
      <c r="F33" s="733"/>
      <c r="G33" s="733"/>
      <c r="H33" s="734"/>
    </row>
    <row r="34" spans="2:26" ht="15" customHeight="1" thickBot="1">
      <c r="B34" s="744"/>
      <c r="C34" s="745"/>
      <c r="D34" s="217" t="s">
        <v>250</v>
      </c>
      <c r="E34" s="746"/>
      <c r="F34" s="747"/>
      <c r="G34" s="747"/>
      <c r="H34" s="748"/>
    </row>
    <row r="35" spans="2:26" ht="15" customHeight="1">
      <c r="B35" s="218"/>
      <c r="C35" s="218"/>
      <c r="D35" s="218"/>
      <c r="E35" s="219"/>
      <c r="F35" s="219"/>
      <c r="G35" s="219"/>
      <c r="H35" s="219"/>
      <c r="O35" s="219"/>
      <c r="U35" s="219"/>
    </row>
    <row r="36" spans="2:26" ht="19.95" customHeight="1" thickBot="1">
      <c r="B36" s="214" t="s">
        <v>251</v>
      </c>
      <c r="C36" s="214"/>
      <c r="D36" s="214"/>
      <c r="E36" s="220"/>
      <c r="R36" t="s">
        <v>252</v>
      </c>
    </row>
    <row r="37" spans="2:26" ht="26.25" customHeight="1">
      <c r="B37" s="763" t="s">
        <v>253</v>
      </c>
      <c r="C37" s="765" t="s">
        <v>254</v>
      </c>
      <c r="D37" s="767" t="s">
        <v>255</v>
      </c>
      <c r="E37" s="769" t="s">
        <v>256</v>
      </c>
      <c r="F37" s="770"/>
      <c r="G37" s="770"/>
      <c r="H37" s="770"/>
      <c r="I37" s="770"/>
      <c r="J37" s="770"/>
      <c r="K37" s="770"/>
      <c r="L37" s="771"/>
      <c r="M37" s="772" t="s">
        <v>257</v>
      </c>
      <c r="N37" s="773"/>
      <c r="O37" s="773"/>
      <c r="P37" s="773"/>
      <c r="Q37" s="773"/>
      <c r="R37" s="774"/>
      <c r="S37" s="775" t="s">
        <v>258</v>
      </c>
      <c r="T37" s="776"/>
      <c r="U37" s="776"/>
      <c r="V37" s="777"/>
      <c r="W37" s="749" t="s">
        <v>259</v>
      </c>
      <c r="X37" s="751" t="s">
        <v>260</v>
      </c>
      <c r="Y37" s="752"/>
    </row>
    <row r="38" spans="2:26" ht="76.8" customHeight="1">
      <c r="B38" s="764"/>
      <c r="C38" s="766"/>
      <c r="D38" s="768"/>
      <c r="E38" s="221" t="s">
        <v>261</v>
      </c>
      <c r="F38" s="221" t="s">
        <v>262</v>
      </c>
      <c r="G38" s="584" t="s">
        <v>263</v>
      </c>
      <c r="H38" s="584" t="s">
        <v>264</v>
      </c>
      <c r="I38" s="584" t="s">
        <v>265</v>
      </c>
      <c r="J38" s="222" t="s">
        <v>266</v>
      </c>
      <c r="K38" s="222" t="s">
        <v>267</v>
      </c>
      <c r="L38" s="223" t="s">
        <v>268</v>
      </c>
      <c r="M38" s="224" t="s">
        <v>269</v>
      </c>
      <c r="N38" s="584" t="s">
        <v>263</v>
      </c>
      <c r="O38" s="584" t="s">
        <v>270</v>
      </c>
      <c r="P38" s="222" t="s">
        <v>118</v>
      </c>
      <c r="Q38" s="222" t="s">
        <v>119</v>
      </c>
      <c r="R38" s="225" t="s">
        <v>268</v>
      </c>
      <c r="S38" s="224" t="s">
        <v>271</v>
      </c>
      <c r="T38" s="584" t="s">
        <v>263</v>
      </c>
      <c r="U38" s="584" t="s">
        <v>270</v>
      </c>
      <c r="V38" s="225" t="s">
        <v>272</v>
      </c>
      <c r="W38" s="750"/>
      <c r="X38" s="226" t="s">
        <v>273</v>
      </c>
      <c r="Y38" s="227" t="s">
        <v>274</v>
      </c>
    </row>
    <row r="39" spans="2:26" ht="49.95" customHeight="1" thickBot="1">
      <c r="B39" s="445">
        <f>D22</f>
        <v>0</v>
      </c>
      <c r="C39" s="228"/>
      <c r="D39" s="446"/>
      <c r="E39" s="615"/>
      <c r="F39" s="447"/>
      <c r="G39" s="455"/>
      <c r="H39" s="448"/>
      <c r="I39" s="449"/>
      <c r="J39" s="449"/>
      <c r="K39" s="449"/>
      <c r="L39" s="450"/>
      <c r="M39" s="451"/>
      <c r="N39" s="455"/>
      <c r="O39" s="448"/>
      <c r="P39" s="448"/>
      <c r="Q39" s="448"/>
      <c r="R39" s="452"/>
      <c r="S39" s="451"/>
      <c r="T39" s="455"/>
      <c r="U39" s="448"/>
      <c r="V39" s="452"/>
      <c r="W39" s="668">
        <v>0.107</v>
      </c>
      <c r="X39" s="453"/>
      <c r="Y39" s="454"/>
    </row>
    <row r="40" spans="2:26" ht="15" customHeight="1"/>
    <row r="41" spans="2:26">
      <c r="B41" s="229" t="s">
        <v>275</v>
      </c>
      <c r="C41" s="229"/>
      <c r="D41" s="229"/>
      <c r="J41" s="230" t="s">
        <v>276</v>
      </c>
      <c r="K41" s="230"/>
      <c r="L41" s="230"/>
      <c r="R41" s="231" t="s">
        <v>277</v>
      </c>
      <c r="S41" s="231"/>
      <c r="T41" s="231"/>
    </row>
    <row r="42" spans="2:26" ht="113.25" customHeight="1">
      <c r="B42" s="753" t="s">
        <v>673</v>
      </c>
      <c r="C42" s="754"/>
      <c r="D42" s="754"/>
      <c r="E42" s="754"/>
      <c r="F42" s="754"/>
      <c r="G42" s="754"/>
      <c r="H42" s="754"/>
      <c r="I42" s="754"/>
      <c r="J42" s="753" t="s">
        <v>675</v>
      </c>
      <c r="K42" s="754"/>
      <c r="L42" s="754"/>
      <c r="M42" s="754"/>
      <c r="N42" s="754"/>
      <c r="O42" s="754"/>
      <c r="P42" s="754"/>
      <c r="Q42" s="754"/>
      <c r="R42" s="757" t="s">
        <v>674</v>
      </c>
      <c r="S42" s="758"/>
      <c r="T42" s="758"/>
      <c r="U42" s="758"/>
      <c r="V42" s="758"/>
      <c r="W42" s="758"/>
      <c r="X42" s="758"/>
      <c r="Y42" s="759"/>
    </row>
    <row r="43" spans="2:26" ht="51.6" customHeight="1">
      <c r="B43" s="755"/>
      <c r="C43" s="756"/>
      <c r="D43" s="756"/>
      <c r="E43" s="756"/>
      <c r="F43" s="756"/>
      <c r="G43" s="756"/>
      <c r="H43" s="756"/>
      <c r="I43" s="756"/>
      <c r="J43" s="755"/>
      <c r="K43" s="756"/>
      <c r="L43" s="756"/>
      <c r="M43" s="756"/>
      <c r="N43" s="756"/>
      <c r="O43" s="756"/>
      <c r="P43" s="756"/>
      <c r="Q43" s="756"/>
      <c r="R43" s="760"/>
      <c r="S43" s="761"/>
      <c r="T43" s="761"/>
      <c r="U43" s="761"/>
      <c r="V43" s="761"/>
      <c r="W43" s="761"/>
      <c r="X43" s="761"/>
      <c r="Y43" s="762"/>
    </row>
    <row r="44" spans="2:26">
      <c r="W44" s="205"/>
      <c r="X44" s="205"/>
      <c r="Y44" s="205"/>
      <c r="Z44" s="205"/>
    </row>
    <row r="45" spans="2:26">
      <c r="W45" s="205"/>
      <c r="X45" s="205"/>
      <c r="Y45" s="205"/>
      <c r="Z45" s="205"/>
    </row>
    <row r="46" spans="2:26">
      <c r="W46" s="205"/>
      <c r="X46" s="205"/>
      <c r="Y46" s="205"/>
      <c r="Z46" s="205"/>
    </row>
    <row r="47" spans="2:26">
      <c r="W47" s="205"/>
      <c r="X47" s="205"/>
      <c r="Y47" s="205"/>
      <c r="Z47" s="205"/>
    </row>
    <row r="48" spans="2:26">
      <c r="W48" s="205"/>
      <c r="X48" s="205"/>
      <c r="Y48" s="205"/>
      <c r="Z48" s="205"/>
    </row>
    <row r="49" spans="23:26">
      <c r="W49" s="205"/>
      <c r="X49" s="205"/>
      <c r="Y49" s="205"/>
      <c r="Z49" s="205"/>
    </row>
    <row r="50" spans="23:26">
      <c r="W50" s="205"/>
      <c r="X50" s="205"/>
      <c r="Y50" s="205"/>
      <c r="Z50" s="205"/>
    </row>
    <row r="51" spans="23:26">
      <c r="W51" s="205"/>
      <c r="X51" s="205"/>
      <c r="Y51" s="205"/>
      <c r="Z51" s="205"/>
    </row>
  </sheetData>
  <sheetProtection formatCells="0"/>
  <mergeCells count="35">
    <mergeCell ref="W37:W38"/>
    <mergeCell ref="X37:Y37"/>
    <mergeCell ref="B42:I43"/>
    <mergeCell ref="J42:Q43"/>
    <mergeCell ref="R42:Y43"/>
    <mergeCell ref="B37:B38"/>
    <mergeCell ref="C37:C38"/>
    <mergeCell ref="D37:D38"/>
    <mergeCell ref="E37:L37"/>
    <mergeCell ref="M37:R37"/>
    <mergeCell ref="S37:V37"/>
    <mergeCell ref="B31:C31"/>
    <mergeCell ref="D31:H31"/>
    <mergeCell ref="B32:C34"/>
    <mergeCell ref="E32:H32"/>
    <mergeCell ref="E33:H33"/>
    <mergeCell ref="E34:H34"/>
    <mergeCell ref="B28:C28"/>
    <mergeCell ref="D28:H28"/>
    <mergeCell ref="B29:C29"/>
    <mergeCell ref="D29:H29"/>
    <mergeCell ref="B30:C30"/>
    <mergeCell ref="D30:H30"/>
    <mergeCell ref="B25:C25"/>
    <mergeCell ref="D25:H25"/>
    <mergeCell ref="B26:C26"/>
    <mergeCell ref="D26:H26"/>
    <mergeCell ref="B27:C27"/>
    <mergeCell ref="D27:H27"/>
    <mergeCell ref="B22:C22"/>
    <mergeCell ref="D22:H22"/>
    <mergeCell ref="B23:C23"/>
    <mergeCell ref="D23:H23"/>
    <mergeCell ref="B24:C24"/>
    <mergeCell ref="D24:H24"/>
  </mergeCells>
  <phoneticPr fontId="4"/>
  <conditionalFormatting sqref="W39">
    <cfRule type="containsBlanks" dxfId="41" priority="1">
      <formula>LEN(TRIM(W39))=0</formula>
    </cfRule>
  </conditionalFormatting>
  <dataValidations xWindow="1542" yWindow="844" count="8">
    <dataValidation type="list" allowBlank="1" showInputMessage="1" showErrorMessage="1" sqref="G39 N39 T39" xr:uid="{2A1B3889-0DE9-4814-B077-49BC09BE1B12}">
      <formula1>"あり,なし"</formula1>
    </dataValidation>
    <dataValidation type="list" allowBlank="1" showInputMessage="1" showErrorMessage="1" sqref="C39" xr:uid="{6C692F76-11D7-4F5C-9F53-2F22EB7EF03D}">
      <formula1>"保育所,幼稚園,小規模保育事業,家庭的保育事業,認定こども園"</formula1>
    </dataValidation>
    <dataValidation allowBlank="1" showInputMessage="1" showErrorMessage="1" promptTitle="新規事由ありの場合のみ" prompt="N39セルに新規事由「あり」を入力した場合のみ、_x000a_人件費改定前の単価を用いて算出した額を入力してください。" sqref="O39" xr:uid="{A00237B4-9C3B-4388-A4F8-57923C3F76DB}"/>
    <dataValidation allowBlank="1" showInputMessage="1" showErrorMessage="1" promptTitle="新規事由ありの場合" prompt="T39セルに新規事由「あり」を入力した場合のみ、_x000a_人件費改定前の単価を用いて算出した額を入力してください" sqref="U39" xr:uid="{EE1079FA-CB2C-4566-85D3-122E62FCCFF1}"/>
    <dataValidation allowBlank="1" showInputMessage="1" showErrorMessage="1" promptTitle="新規事由のありの場合" prompt="G39セルに新規事由「あり」を入力した場合のみ、_x000a_人件費改定前の単価を用いて算出した額を入力してください。" sqref="H39" xr:uid="{C628FDE1-630C-41AE-A895-08855FA81B6C}"/>
    <dataValidation type="decimal" errorStyle="warning" allowBlank="1" showInputMessage="1" showErrorMessage="1" error="一般的な社会保険料は１５％です。" promptTitle="加算当年度の社会保険料率" prompt="令和6年度の標準的な社会保険料率は15％前後です。_x000a_これを大幅に超える記載がある場合、聞取りをする場合があります。" sqref="Y39" xr:uid="{A71D8335-7404-4EC2-A129-25C80928F17C}">
      <formula1>0.1</formula1>
      <formula2>0.19</formula2>
    </dataValidation>
    <dataValidation type="decimal" errorStyle="warning" allowBlank="1" showInputMessage="1" showErrorMessage="1" error="一般的な社会保険料は１５％です。" promptTitle="基準年度の社会保険料率" prompt="令和5年度の標準的な社会保険料率は15％前後です。_x000a_これを大幅に超える記載がある場合、聞取りをする場合があります。" sqref="X39" xr:uid="{53BEDBCF-635C-4338-947C-ACB35CEC4D0E}">
      <formula1>0.1</formula1>
      <formula2>0.19</formula2>
    </dataValidation>
    <dataValidation allowBlank="1" showInputMessage="1" showErrorMessage="1" promptTitle="改定率" prompt="令和6年度の人勧分の増額改定率は10.7％です。" sqref="W39" xr:uid="{43420436-A05C-457F-A2C5-BBE20FDFBC3F}"/>
  </dataValidations>
  <pageMargins left="0.70866141732283472" right="0.70866141732283472" top="0.74803149606299213" bottom="0.74803149606299213" header="0.31496062992125984" footer="0.31496062992125984"/>
  <pageSetup paperSize="9" scale="4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14</xdr:col>
                    <xdr:colOff>868680</xdr:colOff>
                    <xdr:row>1</xdr:row>
                    <xdr:rowOff>160020</xdr:rowOff>
                  </from>
                  <to>
                    <xdr:col>15</xdr:col>
                    <xdr:colOff>167640</xdr:colOff>
                    <xdr:row>3</xdr:row>
                    <xdr:rowOff>114300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5</xdr:col>
                    <xdr:colOff>1135380</xdr:colOff>
                    <xdr:row>0</xdr:row>
                    <xdr:rowOff>76200</xdr:rowOff>
                  </from>
                  <to>
                    <xdr:col>6</xdr:col>
                    <xdr:colOff>76200</xdr:colOff>
                    <xdr:row>2</xdr:row>
                    <xdr:rowOff>22860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12</xdr:col>
                    <xdr:colOff>53340</xdr:colOff>
                    <xdr:row>17</xdr:row>
                    <xdr:rowOff>68580</xdr:rowOff>
                  </from>
                  <to>
                    <xdr:col>12</xdr:col>
                    <xdr:colOff>320040</xdr:colOff>
                    <xdr:row>18</xdr:row>
                    <xdr:rowOff>129540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4</xdr:col>
                    <xdr:colOff>441960</xdr:colOff>
                    <xdr:row>13</xdr:row>
                    <xdr:rowOff>91440</xdr:rowOff>
                  </from>
                  <to>
                    <xdr:col>4</xdr:col>
                    <xdr:colOff>678180</xdr:colOff>
                    <xdr:row>15</xdr:row>
                    <xdr:rowOff>45720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20</xdr:col>
                    <xdr:colOff>68580</xdr:colOff>
                    <xdr:row>5</xdr:row>
                    <xdr:rowOff>160020</xdr:rowOff>
                  </from>
                  <to>
                    <xdr:col>20</xdr:col>
                    <xdr:colOff>312420</xdr:colOff>
                    <xdr:row>7</xdr:row>
                    <xdr:rowOff>99060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CB0CB-561D-4071-BD4B-53521C6C078E}">
  <sheetPr>
    <tabColor rgb="FF92D050"/>
    <pageSetUpPr fitToPage="1"/>
  </sheetPr>
  <dimension ref="A1:R83"/>
  <sheetViews>
    <sheetView showGridLines="0" view="pageBreakPreview" topLeftCell="C1" zoomScale="72" zoomScaleNormal="80" zoomScaleSheetLayoutView="62" workbookViewId="0">
      <selection activeCell="C1" sqref="C1"/>
    </sheetView>
  </sheetViews>
  <sheetFormatPr defaultRowHeight="13.2"/>
  <cols>
    <col min="1" max="2" width="2.77734375" customWidth="1"/>
    <col min="3" max="3" width="20.77734375" customWidth="1"/>
    <col min="4" max="4" width="15.77734375" customWidth="1"/>
    <col min="5" max="5" width="10.77734375" customWidth="1"/>
    <col min="6" max="6" width="83.21875" customWidth="1"/>
  </cols>
  <sheetData>
    <row r="1" spans="2:10" ht="21">
      <c r="B1" s="471" t="s">
        <v>386</v>
      </c>
      <c r="C1" s="220"/>
      <c r="D1" s="472"/>
      <c r="E1" s="473"/>
      <c r="F1" s="472"/>
    </row>
    <row r="2" spans="2:10">
      <c r="B2" s="472"/>
      <c r="C2" s="472"/>
      <c r="D2" s="472"/>
      <c r="E2" s="473"/>
      <c r="F2" s="472"/>
    </row>
    <row r="3" spans="2:10" s="220" customFormat="1" ht="19.95" customHeight="1">
      <c r="B3" s="214" t="s">
        <v>387</v>
      </c>
      <c r="C3" s="214"/>
      <c r="E3" s="492"/>
      <c r="J3" s="214"/>
    </row>
    <row r="4" spans="2:10">
      <c r="B4" s="689" t="s">
        <v>329</v>
      </c>
      <c r="C4" s="689"/>
      <c r="D4" s="690"/>
      <c r="E4" s="567" t="s">
        <v>330</v>
      </c>
      <c r="F4" s="568" t="s">
        <v>331</v>
      </c>
    </row>
    <row r="5" spans="2:10" ht="19.95" customHeight="1">
      <c r="B5" s="569" t="s">
        <v>569</v>
      </c>
      <c r="C5" s="570"/>
      <c r="D5" s="570"/>
      <c r="E5" s="570"/>
      <c r="F5" s="571"/>
      <c r="J5" s="572"/>
    </row>
    <row r="6" spans="2:10" ht="40.049999999999997" customHeight="1">
      <c r="B6" s="688" t="s">
        <v>649</v>
      </c>
      <c r="C6" s="779"/>
      <c r="D6" s="779"/>
      <c r="E6" s="493" t="s">
        <v>356</v>
      </c>
      <c r="F6" s="481" t="s">
        <v>388</v>
      </c>
      <c r="J6" s="572"/>
    </row>
    <row r="7" spans="2:10" ht="40.049999999999997" customHeight="1">
      <c r="B7" s="715" t="s">
        <v>570</v>
      </c>
      <c r="C7" s="716"/>
      <c r="D7" s="780"/>
      <c r="E7" s="494" t="s">
        <v>356</v>
      </c>
      <c r="F7" s="486" t="s">
        <v>571</v>
      </c>
      <c r="J7" s="572"/>
    </row>
    <row r="8" spans="2:10" ht="40.049999999999997" customHeight="1">
      <c r="B8" s="495"/>
      <c r="C8" s="710" t="s">
        <v>389</v>
      </c>
      <c r="D8" s="711"/>
      <c r="E8" s="483" t="s">
        <v>356</v>
      </c>
      <c r="F8" s="484" t="s">
        <v>572</v>
      </c>
    </row>
    <row r="9" spans="2:10" ht="19.95" customHeight="1">
      <c r="B9" s="496" t="s">
        <v>650</v>
      </c>
      <c r="C9" s="497"/>
      <c r="D9" s="497"/>
      <c r="E9" s="498"/>
      <c r="F9" s="499"/>
    </row>
    <row r="10" spans="2:10" ht="63" customHeight="1">
      <c r="B10" s="564"/>
      <c r="C10" s="708" t="s">
        <v>390</v>
      </c>
      <c r="D10" s="709"/>
      <c r="E10" s="500" t="s">
        <v>391</v>
      </c>
      <c r="F10" s="476" t="s">
        <v>670</v>
      </c>
    </row>
    <row r="11" spans="2:10" ht="40.049999999999997" customHeight="1">
      <c r="B11" s="566"/>
      <c r="C11" s="778" t="s">
        <v>392</v>
      </c>
      <c r="D11" s="714"/>
      <c r="E11" s="493" t="s">
        <v>368</v>
      </c>
      <c r="F11" s="481" t="s">
        <v>573</v>
      </c>
    </row>
    <row r="12" spans="2:10" ht="19.95" customHeight="1">
      <c r="B12" s="490" t="s">
        <v>393</v>
      </c>
      <c r="E12" s="636"/>
      <c r="F12" s="501"/>
    </row>
    <row r="13" spans="2:10" ht="40.049999999999997" customHeight="1">
      <c r="B13" s="490"/>
      <c r="C13" s="502" t="s">
        <v>394</v>
      </c>
      <c r="D13" s="503"/>
      <c r="E13" s="500" t="s">
        <v>359</v>
      </c>
      <c r="F13" s="476" t="s">
        <v>574</v>
      </c>
    </row>
    <row r="14" spans="2:10" ht="49.95" customHeight="1">
      <c r="B14" s="491"/>
      <c r="C14" s="504" t="s">
        <v>396</v>
      </c>
      <c r="D14" s="505"/>
      <c r="E14" s="493" t="s">
        <v>395</v>
      </c>
      <c r="F14" s="481" t="s">
        <v>575</v>
      </c>
    </row>
    <row r="15" spans="2:10" ht="19.95" customHeight="1">
      <c r="B15" s="569" t="s">
        <v>397</v>
      </c>
      <c r="C15" s="573"/>
      <c r="D15" s="573"/>
      <c r="E15" s="573"/>
      <c r="F15" s="574"/>
    </row>
    <row r="16" spans="2:10" ht="69" customHeight="1">
      <c r="B16" s="781" t="s">
        <v>398</v>
      </c>
      <c r="C16" s="782"/>
      <c r="D16" s="712"/>
      <c r="E16" s="474" t="s">
        <v>356</v>
      </c>
      <c r="F16" s="565" t="s">
        <v>399</v>
      </c>
    </row>
    <row r="17" spans="2:6" ht="87" customHeight="1">
      <c r="B17" s="698" t="s">
        <v>400</v>
      </c>
      <c r="C17" s="709"/>
      <c r="D17" s="703"/>
      <c r="E17" s="500" t="s">
        <v>356</v>
      </c>
      <c r="F17" s="476" t="s">
        <v>401</v>
      </c>
    </row>
    <row r="18" spans="2:6" ht="40.049999999999997" customHeight="1">
      <c r="B18" s="688" t="s">
        <v>402</v>
      </c>
      <c r="C18" s="779"/>
      <c r="D18" s="779"/>
      <c r="E18" s="493" t="s">
        <v>368</v>
      </c>
      <c r="F18" s="481" t="s">
        <v>576</v>
      </c>
    </row>
    <row r="19" spans="2:6" ht="19.95" customHeight="1">
      <c r="B19" s="569" t="s">
        <v>403</v>
      </c>
      <c r="C19" s="573"/>
      <c r="D19" s="573"/>
      <c r="E19" s="573"/>
      <c r="F19" s="574"/>
    </row>
    <row r="20" spans="2:6" ht="30" customHeight="1">
      <c r="B20" s="781" t="s">
        <v>464</v>
      </c>
      <c r="C20" s="782"/>
      <c r="D20" s="712"/>
      <c r="E20" s="474" t="s">
        <v>356</v>
      </c>
      <c r="F20" s="783" t="s">
        <v>577</v>
      </c>
    </row>
    <row r="21" spans="2:6" ht="30" customHeight="1">
      <c r="B21" s="698" t="s">
        <v>404</v>
      </c>
      <c r="C21" s="709"/>
      <c r="D21" s="703"/>
      <c r="E21" s="500" t="s">
        <v>356</v>
      </c>
      <c r="F21" s="783"/>
    </row>
    <row r="22" spans="2:6" ht="30" customHeight="1">
      <c r="B22" s="696" t="s">
        <v>405</v>
      </c>
      <c r="C22" s="696"/>
      <c r="D22" s="698"/>
      <c r="E22" s="500" t="s">
        <v>356</v>
      </c>
      <c r="F22" s="783"/>
    </row>
    <row r="23" spans="2:6" ht="30" customHeight="1">
      <c r="B23" s="696" t="s">
        <v>578</v>
      </c>
      <c r="C23" s="701"/>
      <c r="D23" s="697"/>
      <c r="E23" s="500" t="s">
        <v>356</v>
      </c>
      <c r="F23" s="783"/>
    </row>
    <row r="24" spans="2:6" ht="30" customHeight="1">
      <c r="B24" s="696" t="s">
        <v>406</v>
      </c>
      <c r="C24" s="696"/>
      <c r="D24" s="698"/>
      <c r="E24" s="500" t="s">
        <v>356</v>
      </c>
      <c r="F24" s="783"/>
    </row>
    <row r="25" spans="2:6" ht="30" customHeight="1">
      <c r="B25" s="696" t="s">
        <v>629</v>
      </c>
      <c r="C25" s="696"/>
      <c r="D25" s="698"/>
      <c r="E25" s="500" t="s">
        <v>356</v>
      </c>
      <c r="F25" s="783"/>
    </row>
    <row r="26" spans="2:6" ht="30" customHeight="1">
      <c r="B26" s="696" t="s">
        <v>407</v>
      </c>
      <c r="C26" s="696"/>
      <c r="D26" s="698"/>
      <c r="E26" s="500" t="s">
        <v>356</v>
      </c>
      <c r="F26" s="783"/>
    </row>
    <row r="27" spans="2:6" ht="49.95" customHeight="1">
      <c r="B27" s="696" t="s">
        <v>408</v>
      </c>
      <c r="C27" s="696"/>
      <c r="D27" s="698"/>
      <c r="E27" s="500" t="s">
        <v>356</v>
      </c>
      <c r="F27" s="783"/>
    </row>
    <row r="28" spans="2:6" ht="30" customHeight="1">
      <c r="B28" s="696" t="s">
        <v>409</v>
      </c>
      <c r="C28" s="696"/>
      <c r="D28" s="698"/>
      <c r="E28" s="500" t="s">
        <v>356</v>
      </c>
      <c r="F28" s="783"/>
    </row>
    <row r="29" spans="2:6" ht="40.049999999999997" customHeight="1">
      <c r="B29" s="687" t="s">
        <v>630</v>
      </c>
      <c r="C29" s="687"/>
      <c r="D29" s="713"/>
      <c r="E29" s="493" t="s">
        <v>356</v>
      </c>
      <c r="F29" s="543" t="s">
        <v>410</v>
      </c>
    </row>
    <row r="30" spans="2:6" ht="19.95" customHeight="1">
      <c r="B30" s="569" t="s">
        <v>411</v>
      </c>
      <c r="C30" s="573"/>
      <c r="D30" s="573"/>
      <c r="E30" s="573"/>
      <c r="F30" s="574"/>
    </row>
    <row r="31" spans="2:6" ht="19.95" customHeight="1">
      <c r="B31" s="785" t="s">
        <v>412</v>
      </c>
      <c r="C31" s="785"/>
      <c r="D31" s="781"/>
      <c r="E31" s="474" t="s">
        <v>356</v>
      </c>
      <c r="F31" s="786" t="s">
        <v>413</v>
      </c>
    </row>
    <row r="32" spans="2:6" ht="19.95" customHeight="1">
      <c r="B32" s="696" t="s">
        <v>414</v>
      </c>
      <c r="C32" s="696"/>
      <c r="D32" s="698"/>
      <c r="E32" s="500" t="s">
        <v>356</v>
      </c>
      <c r="F32" s="786"/>
    </row>
    <row r="33" spans="2:6" ht="19.95" customHeight="1">
      <c r="B33" s="696" t="s">
        <v>415</v>
      </c>
      <c r="C33" s="696"/>
      <c r="D33" s="698"/>
      <c r="E33" s="500" t="s">
        <v>356</v>
      </c>
      <c r="F33" s="786"/>
    </row>
    <row r="34" spans="2:6" ht="19.95" customHeight="1">
      <c r="B34" s="687" t="s">
        <v>416</v>
      </c>
      <c r="C34" s="687"/>
      <c r="D34" s="713"/>
      <c r="E34" s="493" t="s">
        <v>356</v>
      </c>
      <c r="F34" s="787"/>
    </row>
    <row r="35" spans="2:6" ht="19.95" customHeight="1">
      <c r="B35" s="569" t="s">
        <v>417</v>
      </c>
      <c r="C35" s="573"/>
      <c r="D35" s="573"/>
      <c r="E35" s="573"/>
      <c r="F35" s="574"/>
    </row>
    <row r="36" spans="2:6" ht="121.8" customHeight="1">
      <c r="B36" s="785" t="s">
        <v>418</v>
      </c>
      <c r="C36" s="785"/>
      <c r="D36" s="781"/>
      <c r="E36" s="474" t="s">
        <v>356</v>
      </c>
      <c r="F36" s="565" t="s">
        <v>579</v>
      </c>
    </row>
    <row r="37" spans="2:6" ht="30" customHeight="1">
      <c r="B37" s="566"/>
      <c r="C37" s="710" t="s">
        <v>419</v>
      </c>
      <c r="D37" s="784"/>
      <c r="E37" s="506" t="s">
        <v>359</v>
      </c>
      <c r="F37" s="484" t="s">
        <v>420</v>
      </c>
    </row>
    <row r="38" spans="2:6" ht="19.95" customHeight="1">
      <c r="B38" s="715" t="s">
        <v>421</v>
      </c>
      <c r="C38" s="716"/>
      <c r="D38" s="716"/>
      <c r="E38" s="507"/>
      <c r="F38" s="486"/>
    </row>
    <row r="39" spans="2:6" ht="40.049999999999997" customHeight="1">
      <c r="B39" s="564"/>
      <c r="C39" s="708" t="s">
        <v>390</v>
      </c>
      <c r="D39" s="709"/>
      <c r="E39" s="500" t="s">
        <v>391</v>
      </c>
      <c r="F39" s="476" t="s">
        <v>422</v>
      </c>
    </row>
    <row r="40" spans="2:6" ht="40.049999999999997" customHeight="1">
      <c r="B40" s="566"/>
      <c r="C40" s="710" t="s">
        <v>392</v>
      </c>
      <c r="D40" s="784"/>
      <c r="E40" s="506" t="s">
        <v>368</v>
      </c>
      <c r="F40" s="484" t="s">
        <v>580</v>
      </c>
    </row>
    <row r="41" spans="2:6" ht="49.95" customHeight="1">
      <c r="B41" s="715" t="s">
        <v>423</v>
      </c>
      <c r="C41" s="716"/>
      <c r="D41" s="716"/>
      <c r="E41" s="507" t="s">
        <v>359</v>
      </c>
      <c r="F41" s="486" t="s">
        <v>631</v>
      </c>
    </row>
    <row r="42" spans="2:6" ht="89.4" customHeight="1">
      <c r="B42" s="491"/>
      <c r="C42" s="721" t="s">
        <v>396</v>
      </c>
      <c r="D42" s="788"/>
      <c r="E42" s="506" t="s">
        <v>368</v>
      </c>
      <c r="F42" s="484" t="s">
        <v>581</v>
      </c>
    </row>
    <row r="43" spans="2:6" ht="19.95" customHeight="1">
      <c r="B43" s="558"/>
      <c r="C43" s="558"/>
      <c r="D43" s="558"/>
      <c r="E43" s="508"/>
      <c r="F43" s="557"/>
    </row>
    <row r="44" spans="2:6" s="220" customFormat="1" ht="19.95" customHeight="1">
      <c r="B44" s="509" t="s">
        <v>424</v>
      </c>
      <c r="C44" s="509"/>
      <c r="D44" s="510"/>
      <c r="E44" s="559"/>
      <c r="F44" s="510"/>
    </row>
    <row r="45" spans="2:6">
      <c r="B45" s="689" t="s">
        <v>329</v>
      </c>
      <c r="C45" s="689"/>
      <c r="D45" s="690"/>
      <c r="E45" s="567" t="s">
        <v>330</v>
      </c>
      <c r="F45" s="568" t="s">
        <v>331</v>
      </c>
    </row>
    <row r="46" spans="2:6" ht="79.8" customHeight="1">
      <c r="B46" s="785" t="s">
        <v>425</v>
      </c>
      <c r="C46" s="785"/>
      <c r="D46" s="781"/>
      <c r="E46" s="474" t="s">
        <v>333</v>
      </c>
      <c r="F46" s="565" t="s">
        <v>582</v>
      </c>
    </row>
    <row r="47" spans="2:6" ht="40.049999999999997" customHeight="1">
      <c r="B47" s="696" t="s">
        <v>426</v>
      </c>
      <c r="C47" s="696"/>
      <c r="D47" s="698"/>
      <c r="E47" s="500" t="s">
        <v>359</v>
      </c>
      <c r="F47" s="476" t="s">
        <v>583</v>
      </c>
    </row>
    <row r="48" spans="2:6" ht="135.6" customHeight="1">
      <c r="B48" s="698" t="s">
        <v>427</v>
      </c>
      <c r="C48" s="709"/>
      <c r="D48" s="709"/>
      <c r="E48" s="500" t="s">
        <v>333</v>
      </c>
      <c r="F48" s="476" t="s">
        <v>662</v>
      </c>
    </row>
    <row r="49" spans="2:18" ht="40.049999999999997" customHeight="1">
      <c r="B49" s="696" t="s">
        <v>432</v>
      </c>
      <c r="C49" s="696"/>
      <c r="D49" s="698"/>
      <c r="E49" s="500" t="s">
        <v>333</v>
      </c>
      <c r="F49" s="476" t="s">
        <v>584</v>
      </c>
    </row>
    <row r="50" spans="2:18" ht="40.049999999999997" customHeight="1">
      <c r="B50" s="696" t="s">
        <v>428</v>
      </c>
      <c r="C50" s="696"/>
      <c r="D50" s="698"/>
      <c r="E50" s="500" t="s">
        <v>359</v>
      </c>
      <c r="F50" s="476" t="s">
        <v>429</v>
      </c>
    </row>
    <row r="51" spans="2:18" ht="68.400000000000006" customHeight="1">
      <c r="B51" s="696" t="s">
        <v>430</v>
      </c>
      <c r="C51" s="696"/>
      <c r="D51" s="698"/>
      <c r="E51" s="500" t="s">
        <v>333</v>
      </c>
      <c r="F51" s="476" t="s">
        <v>431</v>
      </c>
    </row>
    <row r="52" spans="2:18" ht="40.049999999999997" customHeight="1">
      <c r="B52" s="687" t="s">
        <v>433</v>
      </c>
      <c r="C52" s="687"/>
      <c r="D52" s="713"/>
      <c r="E52" s="493" t="s">
        <v>359</v>
      </c>
      <c r="F52" s="481" t="s">
        <v>434</v>
      </c>
    </row>
    <row r="53" spans="2:18" ht="19.95" customHeight="1">
      <c r="B53" s="793" t="s">
        <v>34</v>
      </c>
      <c r="C53" s="794"/>
      <c r="D53" s="794"/>
      <c r="E53" s="794"/>
      <c r="F53" s="795"/>
    </row>
    <row r="54" spans="2:18" ht="19.95" customHeight="1">
      <c r="B54" s="796" t="s">
        <v>435</v>
      </c>
      <c r="C54" s="797"/>
      <c r="D54" s="797"/>
      <c r="E54" s="797"/>
      <c r="F54" s="798"/>
    </row>
    <row r="55" spans="2:18" ht="49.95" customHeight="1">
      <c r="B55" s="564"/>
      <c r="C55" s="708" t="s">
        <v>436</v>
      </c>
      <c r="D55" s="709"/>
      <c r="E55" s="513" t="s">
        <v>333</v>
      </c>
      <c r="F55" s="799" t="s">
        <v>672</v>
      </c>
    </row>
    <row r="56" spans="2:18" ht="49.95" customHeight="1">
      <c r="B56" s="564"/>
      <c r="C56" s="708" t="s">
        <v>437</v>
      </c>
      <c r="D56" s="709"/>
      <c r="E56" s="500" t="s">
        <v>333</v>
      </c>
      <c r="F56" s="786"/>
    </row>
    <row r="57" spans="2:18" ht="49.95" customHeight="1">
      <c r="B57" s="564"/>
      <c r="C57" s="708" t="s">
        <v>438</v>
      </c>
      <c r="D57" s="709"/>
      <c r="E57" s="500" t="s">
        <v>368</v>
      </c>
      <c r="F57" s="786"/>
    </row>
    <row r="58" spans="2:18" ht="49.95" customHeight="1">
      <c r="B58" s="514"/>
      <c r="C58" s="708" t="s">
        <v>439</v>
      </c>
      <c r="D58" s="709"/>
      <c r="E58" s="515" t="s">
        <v>356</v>
      </c>
      <c r="F58" s="800"/>
    </row>
    <row r="59" spans="2:18" ht="153" customHeight="1">
      <c r="B59" s="698" t="s">
        <v>440</v>
      </c>
      <c r="C59" s="709"/>
      <c r="D59" s="709"/>
      <c r="E59" s="475" t="s">
        <v>356</v>
      </c>
      <c r="F59" s="516" t="s">
        <v>628</v>
      </c>
      <c r="K59" s="803"/>
      <c r="L59" s="803"/>
      <c r="M59" s="803"/>
      <c r="N59" s="803"/>
      <c r="O59" s="803"/>
      <c r="P59" s="803"/>
      <c r="Q59" s="803"/>
      <c r="R59" s="803"/>
    </row>
    <row r="60" spans="2:18" ht="30" customHeight="1">
      <c r="B60" s="713" t="s">
        <v>585</v>
      </c>
      <c r="C60" s="714"/>
      <c r="D60" s="714"/>
      <c r="E60" s="493" t="s">
        <v>356</v>
      </c>
      <c r="F60" s="517" t="s">
        <v>586</v>
      </c>
      <c r="K60" s="560"/>
      <c r="L60" s="560"/>
      <c r="M60" s="560"/>
      <c r="N60" s="560"/>
      <c r="O60" s="560"/>
      <c r="P60" s="560"/>
      <c r="Q60" s="560"/>
      <c r="R60" s="560"/>
    </row>
    <row r="61" spans="2:18" ht="19.95" customHeight="1">
      <c r="B61" s="793" t="s">
        <v>35</v>
      </c>
      <c r="C61" s="794"/>
      <c r="D61" s="794"/>
      <c r="E61" s="794"/>
      <c r="F61" s="795"/>
    </row>
    <row r="62" spans="2:18" ht="19.95" customHeight="1">
      <c r="B62" s="781" t="s">
        <v>441</v>
      </c>
      <c r="C62" s="782"/>
      <c r="D62" s="782"/>
      <c r="E62" s="782"/>
      <c r="F62" s="786"/>
    </row>
    <row r="63" spans="2:18" ht="49.95" customHeight="1">
      <c r="B63" s="564"/>
      <c r="C63" s="791" t="s">
        <v>632</v>
      </c>
      <c r="D63" s="791"/>
      <c r="E63" s="500" t="s">
        <v>333</v>
      </c>
      <c r="F63" s="789" t="s">
        <v>587</v>
      </c>
    </row>
    <row r="64" spans="2:18" ht="49.95" customHeight="1">
      <c r="B64" s="564"/>
      <c r="C64" s="791" t="s">
        <v>633</v>
      </c>
      <c r="D64" s="791"/>
      <c r="E64" s="500" t="s">
        <v>333</v>
      </c>
      <c r="F64" s="789"/>
    </row>
    <row r="65" spans="2:6" ht="49.95" customHeight="1">
      <c r="B65" s="564"/>
      <c r="C65" s="791" t="s">
        <v>634</v>
      </c>
      <c r="D65" s="791"/>
      <c r="E65" s="500" t="s">
        <v>333</v>
      </c>
      <c r="F65" s="789"/>
    </row>
    <row r="66" spans="2:6" ht="49.95" customHeight="1">
      <c r="B66" s="564"/>
      <c r="C66" s="792" t="s">
        <v>635</v>
      </c>
      <c r="D66" s="792"/>
      <c r="E66" s="513" t="s">
        <v>356</v>
      </c>
      <c r="F66" s="790"/>
    </row>
    <row r="67" spans="2:6" ht="40.049999999999997" customHeight="1">
      <c r="B67" s="804" t="s">
        <v>636</v>
      </c>
      <c r="C67" s="791"/>
      <c r="D67" s="791"/>
      <c r="E67" s="500" t="s">
        <v>368</v>
      </c>
      <c r="F67" s="518" t="s">
        <v>640</v>
      </c>
    </row>
    <row r="68" spans="2:6" ht="40.049999999999997" customHeight="1">
      <c r="B68" s="804" t="s">
        <v>637</v>
      </c>
      <c r="C68" s="791"/>
      <c r="D68" s="791"/>
      <c r="E68" s="500" t="s">
        <v>368</v>
      </c>
      <c r="F68" s="518" t="s">
        <v>641</v>
      </c>
    </row>
    <row r="69" spans="2:6" ht="40.049999999999997" customHeight="1">
      <c r="B69" s="804" t="s">
        <v>638</v>
      </c>
      <c r="C69" s="791"/>
      <c r="D69" s="791"/>
      <c r="E69" s="500" t="s">
        <v>368</v>
      </c>
      <c r="F69" s="518" t="s">
        <v>642</v>
      </c>
    </row>
    <row r="70" spans="2:6" ht="40.049999999999997" customHeight="1">
      <c r="B70" s="804" t="s">
        <v>645</v>
      </c>
      <c r="C70" s="791"/>
      <c r="D70" s="791"/>
      <c r="E70" s="500" t="s">
        <v>368</v>
      </c>
      <c r="F70" s="518" t="s">
        <v>643</v>
      </c>
    </row>
    <row r="71" spans="2:6" ht="40.049999999999997" customHeight="1">
      <c r="B71" s="805" t="s">
        <v>646</v>
      </c>
      <c r="C71" s="791"/>
      <c r="D71" s="791"/>
      <c r="E71" s="500" t="s">
        <v>333</v>
      </c>
      <c r="F71" s="518" t="s">
        <v>644</v>
      </c>
    </row>
    <row r="72" spans="2:6" ht="40.049999999999997" customHeight="1">
      <c r="B72" s="804" t="s">
        <v>639</v>
      </c>
      <c r="C72" s="791"/>
      <c r="D72" s="791"/>
      <c r="E72" s="500" t="s">
        <v>356</v>
      </c>
      <c r="F72" s="519" t="s">
        <v>647</v>
      </c>
    </row>
    <row r="73" spans="2:6" ht="40.049999999999997" customHeight="1">
      <c r="B73" s="801" t="s">
        <v>442</v>
      </c>
      <c r="C73" s="802"/>
      <c r="D73" s="802"/>
      <c r="E73" s="506" t="s">
        <v>368</v>
      </c>
      <c r="F73" s="520" t="s">
        <v>443</v>
      </c>
    </row>
    <row r="74" spans="2:6">
      <c r="B74" s="556"/>
      <c r="C74" s="556"/>
      <c r="D74" s="556"/>
      <c r="E74" s="508"/>
      <c r="F74" s="497"/>
    </row>
    <row r="75" spans="2:6" s="220" customFormat="1" ht="19.95" customHeight="1">
      <c r="B75" s="521" t="s">
        <v>444</v>
      </c>
      <c r="C75" s="522"/>
      <c r="D75" s="522"/>
      <c r="E75" s="559"/>
      <c r="F75" s="510"/>
    </row>
    <row r="76" spans="2:6">
      <c r="B76" s="689" t="s">
        <v>329</v>
      </c>
      <c r="C76" s="689"/>
      <c r="D76" s="689"/>
      <c r="E76" s="575" t="s">
        <v>330</v>
      </c>
      <c r="F76" s="575" t="s">
        <v>331</v>
      </c>
    </row>
    <row r="77" spans="2:6" ht="40.049999999999997" customHeight="1">
      <c r="B77" s="704" t="s">
        <v>445</v>
      </c>
      <c r="C77" s="704"/>
      <c r="D77" s="715"/>
      <c r="E77" s="507" t="s">
        <v>368</v>
      </c>
      <c r="F77" s="499" t="s">
        <v>446</v>
      </c>
    </row>
    <row r="78" spans="2:6" ht="40.049999999999997" customHeight="1">
      <c r="B78" s="696" t="s">
        <v>447</v>
      </c>
      <c r="C78" s="696"/>
      <c r="D78" s="698"/>
      <c r="E78" s="500" t="s">
        <v>368</v>
      </c>
      <c r="F78" s="533" t="s">
        <v>448</v>
      </c>
    </row>
    <row r="79" spans="2:6" ht="40.049999999999997" customHeight="1">
      <c r="B79" s="696" t="s">
        <v>332</v>
      </c>
      <c r="C79" s="696"/>
      <c r="D79" s="698"/>
      <c r="E79" s="500" t="s">
        <v>368</v>
      </c>
      <c r="F79" s="476" t="s">
        <v>449</v>
      </c>
    </row>
    <row r="80" spans="2:6" ht="40.049999999999997" customHeight="1">
      <c r="B80" s="696" t="s">
        <v>450</v>
      </c>
      <c r="C80" s="696"/>
      <c r="D80" s="698"/>
      <c r="E80" s="500" t="s">
        <v>368</v>
      </c>
      <c r="F80" s="476" t="s">
        <v>588</v>
      </c>
    </row>
    <row r="81" spans="1:6" ht="49.95" customHeight="1">
      <c r="A81" t="s">
        <v>105</v>
      </c>
      <c r="B81" s="696" t="s">
        <v>451</v>
      </c>
      <c r="C81" s="696"/>
      <c r="D81" s="698"/>
      <c r="E81" s="500" t="s">
        <v>368</v>
      </c>
      <c r="F81" s="476" t="s">
        <v>589</v>
      </c>
    </row>
    <row r="82" spans="1:6" ht="40.049999999999997" customHeight="1">
      <c r="B82" s="696" t="s">
        <v>452</v>
      </c>
      <c r="C82" s="696"/>
      <c r="D82" s="698"/>
      <c r="E82" s="500" t="s">
        <v>368</v>
      </c>
      <c r="F82" s="476" t="s">
        <v>453</v>
      </c>
    </row>
    <row r="83" spans="1:6" ht="49.95" customHeight="1">
      <c r="B83" s="687" t="s">
        <v>451</v>
      </c>
      <c r="C83" s="687"/>
      <c r="D83" s="713"/>
      <c r="E83" s="493" t="s">
        <v>368</v>
      </c>
      <c r="F83" s="481" t="s">
        <v>590</v>
      </c>
    </row>
  </sheetData>
  <mergeCells count="72">
    <mergeCell ref="K59:R59"/>
    <mergeCell ref="B78:D78"/>
    <mergeCell ref="B79:D79"/>
    <mergeCell ref="B80:D80"/>
    <mergeCell ref="B81:D81"/>
    <mergeCell ref="B67:D67"/>
    <mergeCell ref="B68:D68"/>
    <mergeCell ref="B69:D69"/>
    <mergeCell ref="B70:D70"/>
    <mergeCell ref="B71:D71"/>
    <mergeCell ref="B72:D72"/>
    <mergeCell ref="B59:D59"/>
    <mergeCell ref="B60:D60"/>
    <mergeCell ref="B61:F61"/>
    <mergeCell ref="B62:F62"/>
    <mergeCell ref="C63:D63"/>
    <mergeCell ref="B82:D82"/>
    <mergeCell ref="B83:D83"/>
    <mergeCell ref="B73:D73"/>
    <mergeCell ref="B76:D76"/>
    <mergeCell ref="B77:D77"/>
    <mergeCell ref="F63:F66"/>
    <mergeCell ref="C64:D64"/>
    <mergeCell ref="C65:D65"/>
    <mergeCell ref="C66:D66"/>
    <mergeCell ref="B52:D52"/>
    <mergeCell ref="B53:F53"/>
    <mergeCell ref="B54:F54"/>
    <mergeCell ref="C55:D55"/>
    <mergeCell ref="F55:F58"/>
    <mergeCell ref="C56:D56"/>
    <mergeCell ref="C57:D57"/>
    <mergeCell ref="C58:D58"/>
    <mergeCell ref="B51:D51"/>
    <mergeCell ref="B38:D38"/>
    <mergeCell ref="C39:D39"/>
    <mergeCell ref="C40:D40"/>
    <mergeCell ref="B41:D41"/>
    <mergeCell ref="C42:D42"/>
    <mergeCell ref="B45:D45"/>
    <mergeCell ref="B46:D46"/>
    <mergeCell ref="B47:D47"/>
    <mergeCell ref="B48:D48"/>
    <mergeCell ref="B49:D49"/>
    <mergeCell ref="B50:D50"/>
    <mergeCell ref="F31:F34"/>
    <mergeCell ref="B32:D32"/>
    <mergeCell ref="B33:D33"/>
    <mergeCell ref="B34:D34"/>
    <mergeCell ref="B36:D36"/>
    <mergeCell ref="C37:D37"/>
    <mergeCell ref="B26:D26"/>
    <mergeCell ref="B27:D27"/>
    <mergeCell ref="B28:D28"/>
    <mergeCell ref="B29:D29"/>
    <mergeCell ref="B31:D31"/>
    <mergeCell ref="B16:D16"/>
    <mergeCell ref="B17:D17"/>
    <mergeCell ref="B18:D18"/>
    <mergeCell ref="B20:D20"/>
    <mergeCell ref="F20:F28"/>
    <mergeCell ref="B21:D21"/>
    <mergeCell ref="B22:D22"/>
    <mergeCell ref="B23:D23"/>
    <mergeCell ref="B24:D24"/>
    <mergeCell ref="B25:D25"/>
    <mergeCell ref="C11:D11"/>
    <mergeCell ref="B4:D4"/>
    <mergeCell ref="B6:D6"/>
    <mergeCell ref="B7:D7"/>
    <mergeCell ref="C8:D8"/>
    <mergeCell ref="C10:D10"/>
  </mergeCells>
  <phoneticPr fontId="4"/>
  <conditionalFormatting sqref="E6:E83">
    <cfRule type="containsText" dxfId="40" priority="1" operator="containsText" text="選択入力">
      <formula>NOT(ISERROR(SEARCH("選択入力",E6)))</formula>
    </cfRule>
    <cfRule type="containsText" dxfId="39" priority="2" operator="containsText" text="該当入力">
      <formula>NOT(ISERROR(SEARCH("該当入力",E6)))</formula>
    </cfRule>
    <cfRule type="containsText" dxfId="38" priority="3" operator="containsText" text="入力必須">
      <formula>NOT(ISERROR(SEARCH("入力必須",E6)))</formula>
    </cfRule>
    <cfRule type="containsText" dxfId="37" priority="4" operator="containsText" text="自動入力">
      <formula>NOT(ISERROR(SEARCH("自動入力",E6)))</formula>
    </cfRule>
  </conditionalFormatting>
  <dataValidations count="3">
    <dataValidation type="list" allowBlank="1" showInputMessage="1" showErrorMessage="1" sqref="E7:E8" xr:uid="{4D7550AC-A6F2-43EB-8E34-CC3599DBA1D2}">
      <formula1>"入力必須,自動入力,選択入力,該当入力,自動入力及び入力必須"</formula1>
    </dataValidation>
    <dataValidation type="list" allowBlank="1" showInputMessage="1" showErrorMessage="1" sqref="E10:E11 E6 E16:E18 E77:E83 E13:E14 E31:E34 E55:E58 E36:E43 E60 E63:E74 E20:E29 E46:E52" xr:uid="{9862272B-48F4-44B2-9AE7-D3D31C09D4F1}">
      <formula1>"入力必須,自動入力,選択入力,該当入力"</formula1>
    </dataValidation>
    <dataValidation type="list" allowBlank="1" showInputMessage="1" showErrorMessage="1" sqref="E59" xr:uid="{AEE2DC0A-4FA0-4920-B708-4E434AC291A4}">
      <formula1>"入力必須,自動入力,選択入力,該当入力,自動入力もしくは該当入力"</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34" max="16383" man="1"/>
    <brk id="5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pageSetUpPr fitToPage="1"/>
  </sheetPr>
  <dimension ref="B1:AV63"/>
  <sheetViews>
    <sheetView showGridLines="0" view="pageBreakPreview" zoomScale="70" zoomScaleNormal="100" zoomScaleSheetLayoutView="70" workbookViewId="0">
      <selection activeCell="Q39" sqref="Q39"/>
    </sheetView>
  </sheetViews>
  <sheetFormatPr defaultColWidth="9" defaultRowHeight="18" customHeight="1"/>
  <cols>
    <col min="1" max="1" width="2.44140625" style="1" customWidth="1"/>
    <col min="2" max="3" width="3" style="1" customWidth="1"/>
    <col min="4" max="21" width="3.109375" style="1" customWidth="1"/>
    <col min="22" max="34" width="3" style="1" customWidth="1"/>
    <col min="35" max="35" width="2.44140625" style="1" customWidth="1"/>
    <col min="36" max="36" width="3" style="1" customWidth="1"/>
    <col min="37" max="40" width="3" style="1" hidden="1" customWidth="1"/>
    <col min="41" max="47" width="3" style="1" customWidth="1"/>
    <col min="48" max="16384" width="9" style="1"/>
  </cols>
  <sheetData>
    <row r="1" spans="2:43" ht="18" customHeight="1">
      <c r="B1" s="19" t="s">
        <v>73</v>
      </c>
      <c r="AM1" s="1" t="s">
        <v>12</v>
      </c>
      <c r="AN1" s="1" t="s">
        <v>13</v>
      </c>
    </row>
    <row r="2" spans="2:43" ht="18" customHeight="1" thickBot="1">
      <c r="B2" s="890" t="s">
        <v>234</v>
      </c>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row>
    <row r="3" spans="2:43" ht="13.8" customHeight="1" thickBot="1">
      <c r="B3" s="591"/>
      <c r="C3" s="592"/>
      <c r="D3" s="593"/>
      <c r="E3" s="593"/>
      <c r="F3" s="593"/>
      <c r="G3" s="593"/>
      <c r="H3" s="593"/>
      <c r="I3" s="593"/>
      <c r="J3" s="594"/>
      <c r="K3" s="2"/>
      <c r="L3" s="2"/>
      <c r="M3" s="2"/>
      <c r="N3" s="2"/>
      <c r="O3" s="2"/>
      <c r="P3" s="2"/>
      <c r="Q3" s="2"/>
      <c r="R3" s="2"/>
      <c r="S3" s="2"/>
      <c r="T3" s="2"/>
      <c r="U3" s="2"/>
      <c r="V3" s="2"/>
      <c r="W3" s="2"/>
      <c r="X3" s="2"/>
      <c r="Y3" s="2"/>
      <c r="Z3" s="2"/>
      <c r="AA3" s="2"/>
      <c r="AB3" s="2"/>
      <c r="AC3" s="2"/>
      <c r="AD3" s="2"/>
      <c r="AE3" s="470"/>
      <c r="AF3" s="2"/>
    </row>
    <row r="4" spans="2:43" ht="17.100000000000001" customHeight="1">
      <c r="B4" s="595" t="s">
        <v>4</v>
      </c>
      <c r="C4" s="590"/>
      <c r="D4" s="585" t="s">
        <v>622</v>
      </c>
      <c r="E4" s="586"/>
      <c r="F4" s="586"/>
      <c r="G4" s="586"/>
      <c r="H4" s="586"/>
      <c r="I4" s="586"/>
      <c r="J4" s="596"/>
      <c r="K4" s="3"/>
      <c r="L4" s="3"/>
      <c r="M4" s="3"/>
      <c r="N4" s="3"/>
      <c r="P4" s="894" t="s">
        <v>0</v>
      </c>
      <c r="Q4" s="895"/>
      <c r="R4" s="895"/>
      <c r="S4" s="895"/>
      <c r="T4" s="895"/>
      <c r="U4" s="895"/>
      <c r="V4" s="896" t="s">
        <v>233</v>
      </c>
      <c r="W4" s="897"/>
      <c r="X4" s="897"/>
      <c r="Y4" s="897"/>
      <c r="Z4" s="897"/>
      <c r="AA4" s="897"/>
      <c r="AB4" s="897"/>
      <c r="AC4" s="897"/>
      <c r="AD4" s="897"/>
      <c r="AE4" s="897"/>
      <c r="AF4" s="897"/>
      <c r="AG4" s="897"/>
      <c r="AH4" s="898"/>
    </row>
    <row r="5" spans="2:43" ht="17.100000000000001" customHeight="1">
      <c r="B5" s="597"/>
      <c r="C5" s="587"/>
      <c r="D5" s="587"/>
      <c r="E5" s="587"/>
      <c r="F5" s="587"/>
      <c r="G5" s="587"/>
      <c r="H5" s="587"/>
      <c r="I5" s="587"/>
      <c r="J5" s="596"/>
      <c r="K5" s="3"/>
      <c r="L5" s="3"/>
      <c r="M5" s="3"/>
      <c r="N5" s="3"/>
      <c r="P5" s="899" t="s">
        <v>1</v>
      </c>
      <c r="Q5" s="900"/>
      <c r="R5" s="900"/>
      <c r="S5" s="900"/>
      <c r="T5" s="900"/>
      <c r="U5" s="900"/>
      <c r="V5" s="901">
        <f>事業者入力!D22</f>
        <v>0</v>
      </c>
      <c r="W5" s="902"/>
      <c r="X5" s="902"/>
      <c r="Y5" s="902"/>
      <c r="Z5" s="902"/>
      <c r="AA5" s="902"/>
      <c r="AB5" s="902"/>
      <c r="AC5" s="902"/>
      <c r="AD5" s="902"/>
      <c r="AE5" s="902"/>
      <c r="AF5" s="902"/>
      <c r="AG5" s="902"/>
      <c r="AH5" s="903"/>
    </row>
    <row r="6" spans="2:43" ht="17.100000000000001" customHeight="1">
      <c r="B6" s="597"/>
      <c r="C6" s="669"/>
      <c r="D6" s="589" t="s">
        <v>623</v>
      </c>
      <c r="E6" s="586"/>
      <c r="F6" s="586"/>
      <c r="G6" s="586"/>
      <c r="H6" s="586"/>
      <c r="I6" s="586"/>
      <c r="J6" s="596"/>
      <c r="K6" s="3"/>
      <c r="L6" s="3"/>
      <c r="M6" s="3"/>
      <c r="N6" s="3"/>
      <c r="P6" s="899" t="s">
        <v>2</v>
      </c>
      <c r="Q6" s="900"/>
      <c r="R6" s="900"/>
      <c r="S6" s="900"/>
      <c r="T6" s="900"/>
      <c r="U6" s="900"/>
      <c r="V6" s="901">
        <f>事業者入力!C39</f>
        <v>0</v>
      </c>
      <c r="W6" s="902"/>
      <c r="X6" s="902"/>
      <c r="Y6" s="902"/>
      <c r="Z6" s="902"/>
      <c r="AA6" s="902"/>
      <c r="AB6" s="902"/>
      <c r="AC6" s="902"/>
      <c r="AD6" s="902"/>
      <c r="AE6" s="902"/>
      <c r="AF6" s="902"/>
      <c r="AG6" s="902"/>
      <c r="AH6" s="903"/>
    </row>
    <row r="7" spans="2:43" ht="17.100000000000001" customHeight="1" thickBot="1">
      <c r="B7" s="597"/>
      <c r="C7" s="588"/>
      <c r="D7" s="586"/>
      <c r="E7" s="585" t="s">
        <v>624</v>
      </c>
      <c r="F7" s="586"/>
      <c r="G7" s="586"/>
      <c r="H7" s="586"/>
      <c r="I7" s="586"/>
      <c r="J7" s="596"/>
      <c r="K7" s="3"/>
      <c r="L7" s="3"/>
      <c r="M7" s="3"/>
      <c r="N7" s="3"/>
      <c r="O7" s="3"/>
      <c r="P7" s="906" t="s">
        <v>3</v>
      </c>
      <c r="Q7" s="907"/>
      <c r="R7" s="907"/>
      <c r="S7" s="907"/>
      <c r="T7" s="907"/>
      <c r="U7" s="907"/>
      <c r="V7" s="553"/>
      <c r="W7" s="548"/>
      <c r="X7" s="548"/>
      <c r="Y7" s="548"/>
      <c r="Z7" s="548"/>
      <c r="AA7" s="548"/>
      <c r="AB7" s="548"/>
      <c r="AC7" s="548"/>
      <c r="AD7" s="548"/>
      <c r="AE7" s="548"/>
      <c r="AF7" s="548"/>
      <c r="AG7" s="548"/>
      <c r="AH7" s="549"/>
    </row>
    <row r="8" spans="2:43" ht="9" customHeight="1" thickBot="1">
      <c r="B8" s="598"/>
      <c r="C8" s="599"/>
      <c r="D8" s="599"/>
      <c r="E8" s="599"/>
      <c r="F8" s="599"/>
      <c r="G8" s="599"/>
      <c r="H8" s="599"/>
      <c r="I8" s="599"/>
      <c r="J8" s="600"/>
      <c r="R8" s="67"/>
      <c r="S8" s="67"/>
      <c r="T8" s="67"/>
      <c r="U8" s="67"/>
      <c r="V8" s="67"/>
      <c r="W8" s="67"/>
      <c r="X8" s="67"/>
      <c r="Y8" s="67"/>
    </row>
    <row r="9" spans="2:43" ht="18" customHeight="1" thickBot="1">
      <c r="B9" s="1" t="s">
        <v>74</v>
      </c>
      <c r="AP9" s="587"/>
      <c r="AQ9" s="587"/>
    </row>
    <row r="10" spans="2:43" ht="30" customHeight="1">
      <c r="C10" s="82" t="s">
        <v>7</v>
      </c>
      <c r="D10" s="82" t="s">
        <v>147</v>
      </c>
      <c r="E10" s="70"/>
      <c r="F10" s="70"/>
      <c r="G10" s="70"/>
      <c r="H10" s="70"/>
      <c r="I10" s="70"/>
      <c r="J10" s="70"/>
      <c r="K10" s="70"/>
      <c r="L10" s="70"/>
      <c r="M10" s="70"/>
      <c r="N10" s="70"/>
      <c r="O10" s="70"/>
      <c r="P10" s="72"/>
      <c r="Q10" s="917">
        <f>事業者入力!L39</f>
        <v>0</v>
      </c>
      <c r="R10" s="918"/>
      <c r="S10" s="918"/>
      <c r="T10" s="918"/>
      <c r="U10" s="918"/>
      <c r="V10" s="918"/>
      <c r="W10" s="918"/>
      <c r="X10" s="918"/>
      <c r="Y10" s="918"/>
      <c r="Z10" s="918"/>
      <c r="AA10" s="918"/>
      <c r="AB10" s="918"/>
      <c r="AC10" s="918"/>
      <c r="AD10" s="918"/>
      <c r="AE10" s="918"/>
      <c r="AF10" s="918"/>
      <c r="AG10" s="918"/>
      <c r="AH10" s="83" t="s">
        <v>15</v>
      </c>
    </row>
    <row r="11" spans="2:43" ht="30" customHeight="1">
      <c r="C11" s="945" t="s">
        <v>8</v>
      </c>
      <c r="D11" s="919" t="s">
        <v>648</v>
      </c>
      <c r="E11" s="920"/>
      <c r="F11" s="920"/>
      <c r="G11" s="921"/>
      <c r="H11" s="921"/>
      <c r="I11" s="921"/>
      <c r="J11" s="921"/>
      <c r="K11" s="921"/>
      <c r="L11" s="921"/>
      <c r="M11" s="921"/>
      <c r="N11" s="921"/>
      <c r="O11" s="921"/>
      <c r="P11" s="922"/>
      <c r="Q11" s="904">
        <f>'【様式６別添１】賃金改善明細書（職員別）'!W51+Q12</f>
        <v>0</v>
      </c>
      <c r="R11" s="905"/>
      <c r="S11" s="905"/>
      <c r="T11" s="905"/>
      <c r="U11" s="905"/>
      <c r="V11" s="905"/>
      <c r="W11" s="905"/>
      <c r="X11" s="905"/>
      <c r="Y11" s="905"/>
      <c r="Z11" s="905"/>
      <c r="AA11" s="905"/>
      <c r="AB11" s="905"/>
      <c r="AC11" s="905"/>
      <c r="AD11" s="905"/>
      <c r="AE11" s="905"/>
      <c r="AF11" s="905"/>
      <c r="AG11" s="905"/>
      <c r="AH11" s="94" t="s">
        <v>15</v>
      </c>
    </row>
    <row r="12" spans="2:43" ht="30" customHeight="1">
      <c r="C12" s="946"/>
      <c r="D12" s="234"/>
      <c r="E12" s="211"/>
      <c r="F12" s="212"/>
      <c r="G12" s="947" t="s">
        <v>283</v>
      </c>
      <c r="H12" s="948"/>
      <c r="I12" s="948"/>
      <c r="J12" s="948"/>
      <c r="K12" s="948"/>
      <c r="L12" s="948"/>
      <c r="M12" s="948"/>
      <c r="N12" s="948"/>
      <c r="O12" s="948"/>
      <c r="P12" s="949"/>
      <c r="Q12" s="904">
        <f>'【様式６別添１】賃金改善明細書（職員別）'!W51*事業者入力!X39</f>
        <v>0</v>
      </c>
      <c r="R12" s="905"/>
      <c r="S12" s="905"/>
      <c r="T12" s="905"/>
      <c r="U12" s="905"/>
      <c r="V12" s="905"/>
      <c r="W12" s="905"/>
      <c r="X12" s="905"/>
      <c r="Y12" s="905"/>
      <c r="Z12" s="905"/>
      <c r="AA12" s="905"/>
      <c r="AB12" s="905"/>
      <c r="AC12" s="905"/>
      <c r="AD12" s="905"/>
      <c r="AE12" s="905"/>
      <c r="AF12" s="905"/>
      <c r="AG12" s="905"/>
      <c r="AH12" s="94" t="s">
        <v>15</v>
      </c>
    </row>
    <row r="13" spans="2:43" ht="18.75" customHeight="1">
      <c r="C13" s="908" t="s">
        <v>23</v>
      </c>
      <c r="D13" s="872" t="s">
        <v>148</v>
      </c>
      <c r="E13" s="873"/>
      <c r="F13" s="873"/>
      <c r="G13" s="873"/>
      <c r="H13" s="873"/>
      <c r="I13" s="873"/>
      <c r="J13" s="873"/>
      <c r="K13" s="873"/>
      <c r="L13" s="873"/>
      <c r="M13" s="873"/>
      <c r="N13" s="873"/>
      <c r="O13" s="873"/>
      <c r="P13" s="874"/>
      <c r="Q13" s="923" t="s">
        <v>75</v>
      </c>
      <c r="R13" s="924"/>
      <c r="S13" s="924"/>
      <c r="T13" s="924"/>
      <c r="U13" s="924"/>
      <c r="V13" s="924"/>
      <c r="W13" s="924"/>
      <c r="X13" s="924"/>
      <c r="Y13" s="924"/>
      <c r="Z13" s="923" t="s">
        <v>76</v>
      </c>
      <c r="AA13" s="924"/>
      <c r="AB13" s="924"/>
      <c r="AC13" s="924"/>
      <c r="AD13" s="924"/>
      <c r="AE13" s="924"/>
      <c r="AF13" s="924"/>
      <c r="AG13" s="924"/>
      <c r="AH13" s="882"/>
    </row>
    <row r="14" spans="2:43" ht="30" customHeight="1">
      <c r="C14" s="909"/>
      <c r="D14" s="875"/>
      <c r="E14" s="876"/>
      <c r="F14" s="876"/>
      <c r="G14" s="876"/>
      <c r="H14" s="876"/>
      <c r="I14" s="876"/>
      <c r="J14" s="876"/>
      <c r="K14" s="876"/>
      <c r="L14" s="876"/>
      <c r="M14" s="876"/>
      <c r="N14" s="876"/>
      <c r="O14" s="876"/>
      <c r="P14" s="877"/>
      <c r="Q14" s="852" t="str">
        <f>IF(Q10-Q11&gt;0,TEXT(Q10-Q11,"#,##0円"),"残額なし")</f>
        <v>残額なし</v>
      </c>
      <c r="R14" s="853"/>
      <c r="S14" s="853"/>
      <c r="T14" s="853"/>
      <c r="U14" s="853"/>
      <c r="V14" s="853"/>
      <c r="W14" s="853"/>
      <c r="X14" s="853"/>
      <c r="Y14" s="854"/>
      <c r="Z14" s="855"/>
      <c r="AA14" s="856"/>
      <c r="AB14" s="856"/>
      <c r="AC14" s="856"/>
      <c r="AD14" s="856"/>
      <c r="AE14" s="856"/>
      <c r="AF14" s="856"/>
      <c r="AG14" s="856"/>
      <c r="AH14" s="857"/>
    </row>
    <row r="15" spans="2:43" ht="17.100000000000001" customHeight="1">
      <c r="C15" s="84" t="s">
        <v>14</v>
      </c>
      <c r="D15" s="950" t="s">
        <v>77</v>
      </c>
      <c r="E15" s="951"/>
      <c r="F15" s="951"/>
      <c r="G15" s="951"/>
      <c r="H15" s="951"/>
      <c r="I15" s="952"/>
      <c r="J15" s="182"/>
      <c r="K15" s="182"/>
      <c r="L15" s="182"/>
      <c r="M15" s="182"/>
      <c r="N15" s="182"/>
      <c r="O15" s="182"/>
      <c r="P15" s="85"/>
      <c r="Q15" s="288"/>
      <c r="R15" s="864" t="s">
        <v>78</v>
      </c>
      <c r="S15" s="864"/>
      <c r="T15" s="864"/>
      <c r="U15" s="864"/>
      <c r="V15" s="864"/>
      <c r="W15" s="864"/>
      <c r="X15" s="864"/>
      <c r="Y15" s="864"/>
      <c r="Z15" s="864"/>
      <c r="AA15" s="864"/>
      <c r="AB15" s="864"/>
      <c r="AC15" s="864"/>
      <c r="AD15" s="864"/>
      <c r="AE15" s="864"/>
      <c r="AF15" s="864"/>
      <c r="AG15" s="864"/>
      <c r="AH15" s="865"/>
    </row>
    <row r="16" spans="2:43" ht="17.100000000000001" customHeight="1">
      <c r="C16" s="86"/>
      <c r="D16" s="910" t="s">
        <v>79</v>
      </c>
      <c r="E16" s="911"/>
      <c r="F16" s="911"/>
      <c r="G16" s="911"/>
      <c r="H16" s="911"/>
      <c r="I16" s="911"/>
      <c r="J16" s="911"/>
      <c r="K16" s="911"/>
      <c r="L16" s="911"/>
      <c r="M16" s="911"/>
      <c r="N16" s="911"/>
      <c r="O16" s="911"/>
      <c r="P16" s="912"/>
      <c r="Q16" s="288"/>
      <c r="R16" s="866" t="s">
        <v>80</v>
      </c>
      <c r="S16" s="866"/>
      <c r="T16" s="866"/>
      <c r="U16" s="866"/>
      <c r="V16" s="866"/>
      <c r="W16" s="866"/>
      <c r="X16" s="866"/>
      <c r="Y16" s="866"/>
      <c r="Z16" s="866"/>
      <c r="AA16" s="866"/>
      <c r="AB16" s="866"/>
      <c r="AC16" s="866"/>
      <c r="AD16" s="866"/>
      <c r="AE16" s="866"/>
      <c r="AF16" s="866"/>
      <c r="AG16" s="866"/>
      <c r="AH16" s="867"/>
    </row>
    <row r="17" spans="2:34" ht="17.100000000000001" customHeight="1">
      <c r="C17" s="86"/>
      <c r="D17" s="913"/>
      <c r="E17" s="911"/>
      <c r="F17" s="911"/>
      <c r="G17" s="911"/>
      <c r="H17" s="911"/>
      <c r="I17" s="911"/>
      <c r="J17" s="911"/>
      <c r="K17" s="911"/>
      <c r="L17" s="911"/>
      <c r="M17" s="911"/>
      <c r="N17" s="911"/>
      <c r="O17" s="911"/>
      <c r="P17" s="912"/>
      <c r="Q17" s="288"/>
      <c r="R17" s="868" t="s">
        <v>81</v>
      </c>
      <c r="S17" s="868"/>
      <c r="T17" s="868"/>
      <c r="U17" s="868"/>
      <c r="V17" s="868"/>
      <c r="W17" s="868"/>
      <c r="X17" s="868"/>
      <c r="Y17" s="868"/>
      <c r="Z17" s="868"/>
      <c r="AA17" s="868"/>
      <c r="AB17" s="868"/>
      <c r="AC17" s="868"/>
      <c r="AD17" s="868"/>
      <c r="AE17" s="868"/>
      <c r="AF17" s="868"/>
      <c r="AG17" s="868"/>
      <c r="AH17" s="869"/>
    </row>
    <row r="18" spans="2:34" ht="17.100000000000001" customHeight="1">
      <c r="C18" s="86"/>
      <c r="D18" s="914"/>
      <c r="E18" s="915"/>
      <c r="F18" s="915"/>
      <c r="G18" s="915"/>
      <c r="H18" s="915"/>
      <c r="I18" s="915"/>
      <c r="J18" s="915"/>
      <c r="K18" s="915"/>
      <c r="L18" s="915"/>
      <c r="M18" s="915"/>
      <c r="N18" s="915"/>
      <c r="O18" s="915"/>
      <c r="P18" s="916"/>
      <c r="Q18" s="288"/>
      <c r="R18" s="870" t="s">
        <v>82</v>
      </c>
      <c r="S18" s="870"/>
      <c r="T18" s="870"/>
      <c r="U18" s="870"/>
      <c r="V18" s="870"/>
      <c r="W18" s="870"/>
      <c r="X18" s="870"/>
      <c r="Y18" s="870"/>
      <c r="Z18" s="870"/>
      <c r="AA18" s="870"/>
      <c r="AB18" s="870"/>
      <c r="AC18" s="870"/>
      <c r="AD18" s="870"/>
      <c r="AE18" s="870"/>
      <c r="AF18" s="870"/>
      <c r="AG18" s="870"/>
      <c r="AH18" s="871"/>
    </row>
    <row r="19" spans="2:34" ht="36.75" customHeight="1" thickBot="1">
      <c r="C19" s="22"/>
      <c r="D19" s="814" t="s">
        <v>83</v>
      </c>
      <c r="E19" s="815"/>
      <c r="F19" s="815"/>
      <c r="G19" s="815"/>
      <c r="H19" s="815"/>
      <c r="I19" s="815"/>
      <c r="J19" s="815"/>
      <c r="K19" s="815"/>
      <c r="L19" s="815"/>
      <c r="M19" s="815"/>
      <c r="N19" s="815"/>
      <c r="O19" s="815"/>
      <c r="P19" s="816"/>
      <c r="Q19" s="811"/>
      <c r="R19" s="812"/>
      <c r="S19" s="812"/>
      <c r="T19" s="812"/>
      <c r="U19" s="812"/>
      <c r="V19" s="812"/>
      <c r="W19" s="812"/>
      <c r="X19" s="812"/>
      <c r="Y19" s="812"/>
      <c r="Z19" s="812"/>
      <c r="AA19" s="812"/>
      <c r="AB19" s="812"/>
      <c r="AC19" s="812"/>
      <c r="AD19" s="812"/>
      <c r="AE19" s="812"/>
      <c r="AF19" s="812"/>
      <c r="AG19" s="812"/>
      <c r="AH19" s="813"/>
    </row>
    <row r="20" spans="2:34" ht="45" customHeight="1">
      <c r="C20" s="173" t="s">
        <v>4</v>
      </c>
      <c r="D20" s="858" t="s">
        <v>84</v>
      </c>
      <c r="E20" s="859"/>
      <c r="F20" s="859"/>
      <c r="G20" s="859"/>
      <c r="H20" s="859"/>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row>
    <row r="21" spans="2:34" ht="14.25" customHeight="1">
      <c r="R21" s="67"/>
      <c r="S21" s="67"/>
      <c r="T21" s="67"/>
      <c r="U21" s="67"/>
      <c r="V21" s="67"/>
      <c r="W21" s="67"/>
      <c r="X21" s="67"/>
      <c r="Y21" s="67"/>
    </row>
    <row r="22" spans="2:34" ht="18" customHeight="1" thickBot="1">
      <c r="B22" s="1" t="s">
        <v>85</v>
      </c>
    </row>
    <row r="23" spans="2:34" ht="33.75" customHeight="1">
      <c r="C23" s="186" t="s">
        <v>7</v>
      </c>
      <c r="D23" s="891" t="s">
        <v>86</v>
      </c>
      <c r="E23" s="892"/>
      <c r="F23" s="892"/>
      <c r="G23" s="892"/>
      <c r="H23" s="892"/>
      <c r="I23" s="892"/>
      <c r="J23" s="892"/>
      <c r="K23" s="892"/>
      <c r="L23" s="892"/>
      <c r="M23" s="892"/>
      <c r="N23" s="892"/>
      <c r="O23" s="892"/>
      <c r="P23" s="893"/>
      <c r="Q23" s="943">
        <f>ROUNDDOWN(事業者入力!F39-Q41+Q43,-3)</f>
        <v>0</v>
      </c>
      <c r="R23" s="944"/>
      <c r="S23" s="944"/>
      <c r="T23" s="944"/>
      <c r="U23" s="944"/>
      <c r="V23" s="944"/>
      <c r="W23" s="944"/>
      <c r="X23" s="944"/>
      <c r="Y23" s="944"/>
      <c r="Z23" s="944"/>
      <c r="AA23" s="944"/>
      <c r="AB23" s="944"/>
      <c r="AC23" s="944"/>
      <c r="AD23" s="944"/>
      <c r="AE23" s="944"/>
      <c r="AF23" s="944"/>
      <c r="AG23" s="944"/>
      <c r="AH23" s="167" t="s">
        <v>15</v>
      </c>
    </row>
    <row r="24" spans="2:34" ht="33.9" customHeight="1">
      <c r="C24" s="184"/>
      <c r="D24" s="87"/>
      <c r="E24" s="48"/>
      <c r="F24" s="839" t="s">
        <v>87</v>
      </c>
      <c r="G24" s="840"/>
      <c r="H24" s="840"/>
      <c r="I24" s="840"/>
      <c r="J24" s="840"/>
      <c r="K24" s="840"/>
      <c r="L24" s="840"/>
      <c r="M24" s="840"/>
      <c r="N24" s="840"/>
      <c r="O24" s="840"/>
      <c r="P24" s="841"/>
      <c r="Q24" s="958" t="str">
        <f>IF(Z48="加算Ⅰ新規事由あり",ROUNDDOWN(事業者入力!H39*事業者入力!I39/SUM(事業者入力!J39:'事業者入力'!K39)-Q43+Q45,-3),"")</f>
        <v/>
      </c>
      <c r="R24" s="959"/>
      <c r="S24" s="959"/>
      <c r="T24" s="959"/>
      <c r="U24" s="959"/>
      <c r="V24" s="959"/>
      <c r="W24" s="959"/>
      <c r="X24" s="959"/>
      <c r="Y24" s="959"/>
      <c r="Z24" s="959"/>
      <c r="AA24" s="959"/>
      <c r="AB24" s="959"/>
      <c r="AC24" s="959"/>
      <c r="AD24" s="959"/>
      <c r="AE24" s="959"/>
      <c r="AF24" s="959"/>
      <c r="AG24" s="959"/>
      <c r="AH24" s="460" t="s">
        <v>15</v>
      </c>
    </row>
    <row r="25" spans="2:34" ht="17.100000000000001" customHeight="1" thickBot="1">
      <c r="C25" s="76" t="s">
        <v>23</v>
      </c>
      <c r="D25" s="954" t="s">
        <v>16</v>
      </c>
      <c r="E25" s="955"/>
      <c r="F25" s="955"/>
      <c r="G25" s="955"/>
      <c r="H25" s="955"/>
      <c r="I25" s="955"/>
      <c r="J25" s="955"/>
      <c r="K25" s="955"/>
      <c r="L25" s="955"/>
      <c r="M25" s="955"/>
      <c r="N25" s="955"/>
      <c r="O25" s="955"/>
      <c r="P25" s="955"/>
      <c r="Q25" s="956" t="s">
        <v>284</v>
      </c>
      <c r="R25" s="956"/>
      <c r="S25" s="956"/>
      <c r="T25" s="956"/>
      <c r="U25" s="956"/>
      <c r="V25" s="956"/>
      <c r="W25" s="956"/>
      <c r="X25" s="956"/>
      <c r="Y25" s="956"/>
      <c r="Z25" s="956"/>
      <c r="AA25" s="956"/>
      <c r="AB25" s="956"/>
      <c r="AC25" s="956"/>
      <c r="AD25" s="956"/>
      <c r="AE25" s="956"/>
      <c r="AF25" s="956"/>
      <c r="AG25" s="956"/>
      <c r="AH25" s="957"/>
    </row>
    <row r="26" spans="2:34" ht="52.2" customHeight="1">
      <c r="C26" s="173" t="s">
        <v>4</v>
      </c>
      <c r="D26" s="953" t="s">
        <v>88</v>
      </c>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row>
    <row r="27" spans="2:34" ht="17.100000000000001" customHeight="1">
      <c r="C27" s="168"/>
      <c r="D27" s="38"/>
      <c r="E27" s="38"/>
      <c r="F27" s="38"/>
      <c r="G27" s="38"/>
      <c r="H27" s="38"/>
      <c r="I27" s="38"/>
      <c r="J27" s="38"/>
      <c r="K27" s="38"/>
      <c r="L27" s="38"/>
      <c r="M27" s="38"/>
      <c r="N27" s="38"/>
      <c r="O27" s="38"/>
      <c r="P27" s="38"/>
      <c r="Q27" s="168"/>
      <c r="R27" s="168"/>
      <c r="S27" s="168"/>
      <c r="T27" s="168"/>
      <c r="U27" s="168"/>
      <c r="V27" s="168"/>
      <c r="W27" s="168"/>
      <c r="X27" s="168"/>
      <c r="Y27" s="168"/>
      <c r="Z27" s="168"/>
      <c r="AA27" s="168"/>
      <c r="AB27" s="168"/>
      <c r="AC27" s="168"/>
      <c r="AD27" s="168"/>
      <c r="AE27" s="168"/>
      <c r="AF27" s="168"/>
      <c r="AG27" s="168"/>
      <c r="AH27" s="168"/>
    </row>
    <row r="28" spans="2:34" ht="18" customHeight="1" thickBot="1">
      <c r="B28" s="1" t="s">
        <v>89</v>
      </c>
    </row>
    <row r="29" spans="2:34" ht="33.9" customHeight="1">
      <c r="C29" s="186" t="s">
        <v>7</v>
      </c>
      <c r="D29" s="891" t="s">
        <v>225</v>
      </c>
      <c r="E29" s="892"/>
      <c r="F29" s="892"/>
      <c r="G29" s="892"/>
      <c r="H29" s="892"/>
      <c r="I29" s="892"/>
      <c r="J29" s="892"/>
      <c r="K29" s="892"/>
      <c r="L29" s="892"/>
      <c r="M29" s="892"/>
      <c r="N29" s="892"/>
      <c r="O29" s="892"/>
      <c r="P29" s="893"/>
      <c r="Q29" s="933">
        <f>ROUNDDOWN(Q30+Q38,-3)</f>
        <v>0</v>
      </c>
      <c r="R29" s="934"/>
      <c r="S29" s="934"/>
      <c r="T29" s="934"/>
      <c r="U29" s="934"/>
      <c r="V29" s="934"/>
      <c r="W29" s="934"/>
      <c r="X29" s="934"/>
      <c r="Y29" s="934"/>
      <c r="Z29" s="934"/>
      <c r="AA29" s="934"/>
      <c r="AB29" s="934"/>
      <c r="AC29" s="934"/>
      <c r="AD29" s="934"/>
      <c r="AE29" s="934"/>
      <c r="AF29" s="934"/>
      <c r="AG29" s="934"/>
      <c r="AH29" s="456" t="s">
        <v>15</v>
      </c>
    </row>
    <row r="30" spans="2:34" ht="19.8" customHeight="1">
      <c r="C30" s="187"/>
      <c r="E30" s="927" t="s">
        <v>90</v>
      </c>
      <c r="F30" s="928"/>
      <c r="G30" s="928"/>
      <c r="H30" s="928"/>
      <c r="I30" s="928"/>
      <c r="J30" s="928"/>
      <c r="K30" s="928"/>
      <c r="L30" s="928"/>
      <c r="M30" s="928"/>
      <c r="N30" s="928"/>
      <c r="O30" s="928"/>
      <c r="P30" s="929"/>
      <c r="Q30" s="925">
        <f>Q31-Q32-Q33-Q34-Q35</f>
        <v>0</v>
      </c>
      <c r="R30" s="926"/>
      <c r="S30" s="926"/>
      <c r="T30" s="926"/>
      <c r="U30" s="926"/>
      <c r="V30" s="926"/>
      <c r="W30" s="926"/>
      <c r="X30" s="926"/>
      <c r="Y30" s="926"/>
      <c r="Z30" s="926"/>
      <c r="AA30" s="926"/>
      <c r="AB30" s="926"/>
      <c r="AC30" s="926"/>
      <c r="AD30" s="926"/>
      <c r="AE30" s="926"/>
      <c r="AF30" s="926"/>
      <c r="AG30" s="926"/>
      <c r="AH30" s="457" t="s">
        <v>15</v>
      </c>
    </row>
    <row r="31" spans="2:34" ht="17.100000000000001" customHeight="1">
      <c r="C31" s="187"/>
      <c r="E31" s="43"/>
      <c r="F31" s="930" t="s">
        <v>19</v>
      </c>
      <c r="G31" s="931"/>
      <c r="H31" s="931"/>
      <c r="I31" s="931"/>
      <c r="J31" s="931"/>
      <c r="K31" s="931"/>
      <c r="L31" s="931"/>
      <c r="M31" s="931"/>
      <c r="N31" s="931"/>
      <c r="O31" s="931"/>
      <c r="P31" s="932"/>
      <c r="Q31" s="818">
        <f>'【様式６別添１】賃金改善明細書（職員別）'!V51</f>
        <v>0</v>
      </c>
      <c r="R31" s="819"/>
      <c r="S31" s="819"/>
      <c r="T31" s="819"/>
      <c r="U31" s="819"/>
      <c r="V31" s="819"/>
      <c r="W31" s="819"/>
      <c r="X31" s="819"/>
      <c r="Y31" s="819"/>
      <c r="Z31" s="819"/>
      <c r="AA31" s="819"/>
      <c r="AB31" s="819"/>
      <c r="AC31" s="819"/>
      <c r="AD31" s="819"/>
      <c r="AE31" s="819"/>
      <c r="AF31" s="819"/>
      <c r="AG31" s="819"/>
      <c r="AH31" s="457" t="s">
        <v>15</v>
      </c>
    </row>
    <row r="32" spans="2:34" ht="32.25" customHeight="1">
      <c r="C32" s="187"/>
      <c r="E32" s="43"/>
      <c r="F32" s="839" t="s">
        <v>20</v>
      </c>
      <c r="G32" s="840"/>
      <c r="H32" s="840"/>
      <c r="I32" s="840"/>
      <c r="J32" s="840"/>
      <c r="K32" s="840"/>
      <c r="L32" s="840"/>
      <c r="M32" s="840"/>
      <c r="N32" s="840"/>
      <c r="O32" s="840"/>
      <c r="P32" s="841"/>
      <c r="Q32" s="818">
        <f>'【様式６別添１】賃金改善明細書（職員別）'!W51+'【様式６別添１】賃金改善明細書（職員別）'!X51+'【様式６別添１】賃金改善明細書（職員別）'!Y51</f>
        <v>0</v>
      </c>
      <c r="R32" s="819"/>
      <c r="S32" s="819"/>
      <c r="T32" s="819"/>
      <c r="U32" s="819"/>
      <c r="V32" s="819"/>
      <c r="W32" s="819"/>
      <c r="X32" s="819"/>
      <c r="Y32" s="819"/>
      <c r="Z32" s="819"/>
      <c r="AA32" s="819"/>
      <c r="AB32" s="819"/>
      <c r="AC32" s="819"/>
      <c r="AD32" s="819"/>
      <c r="AE32" s="819"/>
      <c r="AF32" s="819"/>
      <c r="AG32" s="819"/>
      <c r="AH32" s="457" t="s">
        <v>15</v>
      </c>
    </row>
    <row r="33" spans="2:38" ht="32.25" customHeight="1">
      <c r="C33" s="187"/>
      <c r="E33" s="43"/>
      <c r="F33" s="839" t="s">
        <v>21</v>
      </c>
      <c r="G33" s="840"/>
      <c r="H33" s="840"/>
      <c r="I33" s="840"/>
      <c r="J33" s="840"/>
      <c r="K33" s="840"/>
      <c r="L33" s="840"/>
      <c r="M33" s="840"/>
      <c r="N33" s="840"/>
      <c r="O33" s="840"/>
      <c r="P33" s="841"/>
      <c r="Q33" s="818">
        <f>'【様式６別添１】賃金改善明細書（職員別）'!Z51</f>
        <v>0</v>
      </c>
      <c r="R33" s="819"/>
      <c r="S33" s="819"/>
      <c r="T33" s="819"/>
      <c r="U33" s="819"/>
      <c r="V33" s="819"/>
      <c r="W33" s="819"/>
      <c r="X33" s="819"/>
      <c r="Y33" s="819"/>
      <c r="Z33" s="819"/>
      <c r="AA33" s="819"/>
      <c r="AB33" s="819"/>
      <c r="AC33" s="819"/>
      <c r="AD33" s="819"/>
      <c r="AE33" s="819"/>
      <c r="AF33" s="819"/>
      <c r="AG33" s="819"/>
      <c r="AH33" s="457" t="s">
        <v>15</v>
      </c>
    </row>
    <row r="34" spans="2:38" ht="32.25" customHeight="1">
      <c r="C34" s="187"/>
      <c r="E34" s="43"/>
      <c r="F34" s="839" t="s">
        <v>220</v>
      </c>
      <c r="G34" s="840"/>
      <c r="H34" s="840"/>
      <c r="I34" s="840"/>
      <c r="J34" s="840"/>
      <c r="K34" s="840"/>
      <c r="L34" s="840"/>
      <c r="M34" s="840"/>
      <c r="N34" s="840"/>
      <c r="O34" s="840"/>
      <c r="P34" s="841"/>
      <c r="Q34" s="818">
        <f>'【様式６別添１】賃金改善明細書（職員別）'!AA51</f>
        <v>0</v>
      </c>
      <c r="R34" s="819"/>
      <c r="S34" s="819"/>
      <c r="T34" s="819"/>
      <c r="U34" s="819"/>
      <c r="V34" s="819"/>
      <c r="W34" s="819"/>
      <c r="X34" s="819"/>
      <c r="Y34" s="819"/>
      <c r="Z34" s="819"/>
      <c r="AA34" s="819"/>
      <c r="AB34" s="819"/>
      <c r="AC34" s="819"/>
      <c r="AD34" s="819"/>
      <c r="AE34" s="819"/>
      <c r="AF34" s="819"/>
      <c r="AG34" s="819"/>
      <c r="AH34" s="457" t="s">
        <v>15</v>
      </c>
    </row>
    <row r="35" spans="2:38" ht="17.100000000000001" customHeight="1">
      <c r="C35" s="187"/>
      <c r="E35" s="44"/>
      <c r="F35" s="940" t="s">
        <v>213</v>
      </c>
      <c r="G35" s="941"/>
      <c r="H35" s="941"/>
      <c r="I35" s="941"/>
      <c r="J35" s="941"/>
      <c r="K35" s="941"/>
      <c r="L35" s="941"/>
      <c r="M35" s="941"/>
      <c r="N35" s="941"/>
      <c r="O35" s="941"/>
      <c r="P35" s="942"/>
      <c r="Q35" s="818">
        <f>Q36+Q37</f>
        <v>0</v>
      </c>
      <c r="R35" s="819"/>
      <c r="S35" s="819"/>
      <c r="T35" s="819"/>
      <c r="U35" s="819"/>
      <c r="V35" s="819"/>
      <c r="W35" s="819"/>
      <c r="X35" s="819"/>
      <c r="Y35" s="819"/>
      <c r="Z35" s="819"/>
      <c r="AA35" s="819"/>
      <c r="AB35" s="819"/>
      <c r="AC35" s="819"/>
      <c r="AD35" s="819"/>
      <c r="AE35" s="819"/>
      <c r="AF35" s="819"/>
      <c r="AG35" s="819"/>
      <c r="AH35" s="256" t="s">
        <v>15</v>
      </c>
    </row>
    <row r="36" spans="2:38" ht="50.4" customHeight="1">
      <c r="C36" s="187"/>
      <c r="E36" s="43"/>
      <c r="F36" s="45"/>
      <c r="G36" s="839" t="s">
        <v>214</v>
      </c>
      <c r="H36" s="840"/>
      <c r="I36" s="840"/>
      <c r="J36" s="840"/>
      <c r="K36" s="840"/>
      <c r="L36" s="840"/>
      <c r="M36" s="840"/>
      <c r="N36" s="840"/>
      <c r="O36" s="840"/>
      <c r="P36" s="841"/>
      <c r="Q36" s="818">
        <f>'【様式６別添１】賃金改善明細書（職員別）'!P51</f>
        <v>0</v>
      </c>
      <c r="R36" s="819"/>
      <c r="S36" s="819"/>
      <c r="T36" s="819"/>
      <c r="U36" s="819"/>
      <c r="V36" s="819"/>
      <c r="W36" s="819"/>
      <c r="X36" s="819"/>
      <c r="Y36" s="819"/>
      <c r="Z36" s="819"/>
      <c r="AA36" s="819"/>
      <c r="AB36" s="819"/>
      <c r="AC36" s="819"/>
      <c r="AD36" s="819"/>
      <c r="AE36" s="819"/>
      <c r="AF36" s="819"/>
      <c r="AG36" s="819"/>
      <c r="AH36" s="458" t="s">
        <v>15</v>
      </c>
    </row>
    <row r="37" spans="2:38" ht="45" customHeight="1">
      <c r="C37" s="187"/>
      <c r="E37" s="43"/>
      <c r="F37" s="139"/>
      <c r="G37" s="839" t="s">
        <v>91</v>
      </c>
      <c r="H37" s="840"/>
      <c r="I37" s="840"/>
      <c r="J37" s="840"/>
      <c r="K37" s="840"/>
      <c r="L37" s="840"/>
      <c r="M37" s="840"/>
      <c r="N37" s="840"/>
      <c r="O37" s="840"/>
      <c r="P37" s="841"/>
      <c r="Q37" s="818">
        <f>'【様式６別添１】賃金改善明細書（職員別）'!Q51</f>
        <v>0</v>
      </c>
      <c r="R37" s="819"/>
      <c r="S37" s="819"/>
      <c r="T37" s="819"/>
      <c r="U37" s="819"/>
      <c r="V37" s="819"/>
      <c r="W37" s="819"/>
      <c r="X37" s="819"/>
      <c r="Y37" s="819"/>
      <c r="Z37" s="819"/>
      <c r="AA37" s="819"/>
      <c r="AB37" s="819"/>
      <c r="AC37" s="819"/>
      <c r="AD37" s="819"/>
      <c r="AE37" s="819"/>
      <c r="AF37" s="819"/>
      <c r="AG37" s="819"/>
      <c r="AH37" s="457" t="s">
        <v>15</v>
      </c>
    </row>
    <row r="38" spans="2:38" ht="17.100000000000001" customHeight="1" thickBot="1">
      <c r="C38" s="188"/>
      <c r="D38" s="88"/>
      <c r="E38" s="65" t="s">
        <v>226</v>
      </c>
      <c r="F38" s="66"/>
      <c r="G38" s="191"/>
      <c r="H38" s="191"/>
      <c r="I38" s="191"/>
      <c r="J38" s="191"/>
      <c r="K38" s="191"/>
      <c r="L38" s="191"/>
      <c r="M38" s="191"/>
      <c r="N38" s="191"/>
      <c r="O38" s="191"/>
      <c r="P38" s="192"/>
      <c r="Q38" s="820">
        <f>IF(IF(Z48="加算Ⅰ新規事由あり",IFERROR(ROUNDDOWN('【様式６別添１】賃金改善明細書（職員別）'!AB38*事業者入力!X39,0),0),0)&gt;=0,(IF(Z48="加算Ⅰ新規事由あり",IFERROR(ROUNDDOWN('【様式６別添１】賃金改善明細書（職員別）'!AB38*事業者入力!X39,0),0),0)),0)</f>
        <v>0</v>
      </c>
      <c r="R38" s="821"/>
      <c r="S38" s="821"/>
      <c r="T38" s="821"/>
      <c r="U38" s="821"/>
      <c r="V38" s="821"/>
      <c r="W38" s="821"/>
      <c r="X38" s="821"/>
      <c r="Y38" s="821"/>
      <c r="Z38" s="821"/>
      <c r="AA38" s="821"/>
      <c r="AB38" s="821"/>
      <c r="AC38" s="821"/>
      <c r="AD38" s="821"/>
      <c r="AE38" s="821"/>
      <c r="AF38" s="821"/>
      <c r="AG38" s="821"/>
      <c r="AH38" s="257" t="s">
        <v>15</v>
      </c>
    </row>
    <row r="39" spans="2:38" ht="15" customHeight="1">
      <c r="C39" s="168"/>
      <c r="E39" s="38"/>
      <c r="F39" s="38"/>
      <c r="G39" s="193"/>
      <c r="H39" s="193"/>
      <c r="I39" s="193"/>
      <c r="J39" s="193"/>
      <c r="K39" s="193"/>
      <c r="L39" s="193"/>
      <c r="M39" s="193"/>
      <c r="N39" s="193"/>
      <c r="O39" s="193"/>
      <c r="P39" s="193"/>
      <c r="Q39" s="168"/>
      <c r="R39" s="168"/>
      <c r="S39" s="168"/>
      <c r="T39" s="168"/>
      <c r="U39" s="168"/>
      <c r="V39" s="168"/>
      <c r="W39" s="168"/>
      <c r="X39" s="168"/>
      <c r="Y39" s="168"/>
      <c r="Z39" s="168"/>
      <c r="AA39" s="168"/>
      <c r="AB39" s="168"/>
      <c r="AC39" s="168"/>
      <c r="AD39" s="168"/>
      <c r="AE39" s="168"/>
      <c r="AF39" s="168"/>
      <c r="AG39" s="168"/>
      <c r="AH39" s="77"/>
    </row>
    <row r="40" spans="2:38" s="9" customFormat="1" ht="18" customHeight="1" thickBot="1">
      <c r="B40" s="1" t="s">
        <v>92</v>
      </c>
      <c r="AH40" s="5"/>
    </row>
    <row r="41" spans="2:38" s="9" customFormat="1" ht="18" customHeight="1">
      <c r="C41" s="186" t="s">
        <v>7</v>
      </c>
      <c r="D41" s="891" t="s">
        <v>93</v>
      </c>
      <c r="E41" s="935"/>
      <c r="F41" s="935"/>
      <c r="G41" s="935"/>
      <c r="H41" s="935"/>
      <c r="I41" s="935"/>
      <c r="J41" s="935"/>
      <c r="K41" s="935"/>
      <c r="L41" s="935"/>
      <c r="M41" s="935"/>
      <c r="N41" s="935"/>
      <c r="O41" s="935"/>
      <c r="P41" s="936"/>
      <c r="Q41" s="937">
        <f>IFERROR(VLOOKUP(V5,【様式６別添２】一覧表!D9:H17,2,),0)</f>
        <v>0</v>
      </c>
      <c r="R41" s="938"/>
      <c r="S41" s="938"/>
      <c r="T41" s="938"/>
      <c r="U41" s="938"/>
      <c r="V41" s="938"/>
      <c r="W41" s="938"/>
      <c r="X41" s="938"/>
      <c r="Y41" s="938"/>
      <c r="Z41" s="938"/>
      <c r="AA41" s="938"/>
      <c r="AB41" s="938"/>
      <c r="AC41" s="938"/>
      <c r="AD41" s="938"/>
      <c r="AE41" s="938"/>
      <c r="AF41" s="938"/>
      <c r="AG41" s="939"/>
      <c r="AH41" s="20" t="s">
        <v>15</v>
      </c>
    </row>
    <row r="42" spans="2:38" s="9" customFormat="1" ht="18" customHeight="1">
      <c r="C42" s="187"/>
      <c r="D42" s="36"/>
      <c r="E42" s="57"/>
      <c r="F42" s="57"/>
      <c r="G42" s="842" t="s">
        <v>22</v>
      </c>
      <c r="H42" s="843"/>
      <c r="I42" s="843"/>
      <c r="J42" s="843"/>
      <c r="K42" s="843"/>
      <c r="L42" s="843"/>
      <c r="M42" s="843"/>
      <c r="N42" s="843"/>
      <c r="O42" s="843"/>
      <c r="P42" s="844"/>
      <c r="Q42" s="836">
        <f>IFERROR(VLOOKUP(V5,【様式６別添２】一覧表!D9:H17,3,),0)</f>
        <v>0</v>
      </c>
      <c r="R42" s="837"/>
      <c r="S42" s="837"/>
      <c r="T42" s="837"/>
      <c r="U42" s="837"/>
      <c r="V42" s="837"/>
      <c r="W42" s="837"/>
      <c r="X42" s="837"/>
      <c r="Y42" s="837"/>
      <c r="Z42" s="837"/>
      <c r="AA42" s="837"/>
      <c r="AB42" s="837"/>
      <c r="AC42" s="837"/>
      <c r="AD42" s="837"/>
      <c r="AE42" s="837"/>
      <c r="AF42" s="837"/>
      <c r="AG42" s="838"/>
      <c r="AH42" s="35" t="s">
        <v>15</v>
      </c>
    </row>
    <row r="43" spans="2:38" s="9" customFormat="1" ht="18" customHeight="1">
      <c r="C43" s="181" t="s">
        <v>23</v>
      </c>
      <c r="D43" s="833" t="s">
        <v>94</v>
      </c>
      <c r="E43" s="834"/>
      <c r="F43" s="834"/>
      <c r="G43" s="834"/>
      <c r="H43" s="834"/>
      <c r="I43" s="834"/>
      <c r="J43" s="834"/>
      <c r="K43" s="834"/>
      <c r="L43" s="834"/>
      <c r="M43" s="834"/>
      <c r="N43" s="834"/>
      <c r="O43" s="834"/>
      <c r="P43" s="835"/>
      <c r="Q43" s="836">
        <f>IFERROR(VLOOKUP(V5,【様式６別添２】一覧表!D9:H17,4,),0)</f>
        <v>0</v>
      </c>
      <c r="R43" s="837"/>
      <c r="S43" s="837"/>
      <c r="T43" s="837"/>
      <c r="U43" s="837"/>
      <c r="V43" s="837"/>
      <c r="W43" s="837"/>
      <c r="X43" s="837"/>
      <c r="Y43" s="837"/>
      <c r="Z43" s="837"/>
      <c r="AA43" s="837"/>
      <c r="AB43" s="837"/>
      <c r="AC43" s="837"/>
      <c r="AD43" s="837"/>
      <c r="AE43" s="837"/>
      <c r="AF43" s="837"/>
      <c r="AG43" s="838"/>
      <c r="AH43" s="35" t="s">
        <v>15</v>
      </c>
    </row>
    <row r="44" spans="2:38" s="9" customFormat="1" ht="18" customHeight="1" thickBot="1">
      <c r="C44" s="188"/>
      <c r="D44" s="63"/>
      <c r="E44" s="64"/>
      <c r="F44" s="64"/>
      <c r="G44" s="845" t="s">
        <v>24</v>
      </c>
      <c r="H44" s="846"/>
      <c r="I44" s="846"/>
      <c r="J44" s="846"/>
      <c r="K44" s="846"/>
      <c r="L44" s="846"/>
      <c r="M44" s="846"/>
      <c r="N44" s="846"/>
      <c r="O44" s="846"/>
      <c r="P44" s="847"/>
      <c r="Q44" s="883">
        <f>IFERROR(VLOOKUP(V5,【様式６別添２】一覧表!D9:H17,5,),0)</f>
        <v>0</v>
      </c>
      <c r="R44" s="884"/>
      <c r="S44" s="884"/>
      <c r="T44" s="884"/>
      <c r="U44" s="884"/>
      <c r="V44" s="884"/>
      <c r="W44" s="884"/>
      <c r="X44" s="884"/>
      <c r="Y44" s="884"/>
      <c r="Z44" s="884"/>
      <c r="AA44" s="884"/>
      <c r="AB44" s="884"/>
      <c r="AC44" s="884"/>
      <c r="AD44" s="884"/>
      <c r="AE44" s="884"/>
      <c r="AF44" s="884"/>
      <c r="AG44" s="885"/>
      <c r="AH44" s="15" t="s">
        <v>15</v>
      </c>
    </row>
    <row r="45" spans="2:38" s="9" customFormat="1" ht="18" customHeight="1">
      <c r="C45" s="14" t="s">
        <v>4</v>
      </c>
      <c r="D45" s="886" t="s">
        <v>95</v>
      </c>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row>
    <row r="46" spans="2:38" ht="17.100000000000001" customHeight="1">
      <c r="C46" s="168"/>
      <c r="E46" s="38"/>
      <c r="F46" s="38"/>
      <c r="G46" s="193"/>
      <c r="H46" s="193"/>
      <c r="I46" s="193"/>
      <c r="J46" s="193"/>
      <c r="K46" s="193"/>
      <c r="L46" s="193"/>
      <c r="M46" s="193"/>
      <c r="N46" s="193"/>
      <c r="O46" s="193"/>
      <c r="P46" s="193"/>
      <c r="Q46" s="168"/>
      <c r="R46" s="168"/>
      <c r="S46" s="168"/>
      <c r="T46" s="168"/>
      <c r="U46" s="168"/>
      <c r="V46" s="168"/>
      <c r="W46" s="168"/>
      <c r="X46" s="168"/>
      <c r="Y46" s="168"/>
      <c r="Z46" s="168"/>
      <c r="AA46" s="168"/>
      <c r="AB46" s="168"/>
      <c r="AC46" s="168"/>
      <c r="AD46" s="168"/>
      <c r="AE46" s="168"/>
      <c r="AF46" s="168"/>
      <c r="AG46" s="168"/>
      <c r="AH46" s="77"/>
    </row>
    <row r="47" spans="2:38" ht="17.100000000000001" customHeight="1" thickBot="1">
      <c r="B47" s="1" t="s">
        <v>96</v>
      </c>
      <c r="C47" s="89"/>
      <c r="D47" s="190"/>
      <c r="E47" s="190"/>
      <c r="F47" s="190"/>
      <c r="G47" s="190"/>
      <c r="H47" s="190"/>
      <c r="I47" s="190"/>
      <c r="J47" s="190"/>
      <c r="K47" s="190"/>
      <c r="L47" s="193"/>
      <c r="M47" s="193"/>
      <c r="N47" s="193"/>
      <c r="O47" s="193"/>
      <c r="P47" s="193"/>
      <c r="Q47" s="168"/>
      <c r="R47" s="168"/>
      <c r="S47" s="168"/>
      <c r="T47" s="168"/>
      <c r="U47" s="168"/>
      <c r="V47" s="168"/>
      <c r="W47" s="168"/>
      <c r="X47" s="168"/>
      <c r="Y47" s="168"/>
      <c r="Z47" s="168"/>
      <c r="AA47" s="168"/>
      <c r="AB47" s="168"/>
      <c r="AC47" s="168"/>
      <c r="AD47" s="168"/>
      <c r="AE47" s="168"/>
      <c r="AF47" s="168"/>
      <c r="AG47" s="168"/>
      <c r="AH47" s="77"/>
    </row>
    <row r="48" spans="2:38" ht="30" customHeight="1">
      <c r="C48" s="170" t="s">
        <v>7</v>
      </c>
      <c r="D48" s="888" t="s">
        <v>97</v>
      </c>
      <c r="E48" s="889"/>
      <c r="F48" s="889"/>
      <c r="G48" s="889"/>
      <c r="H48" s="889"/>
      <c r="I48" s="889"/>
      <c r="J48" s="889"/>
      <c r="K48" s="889"/>
      <c r="L48" s="889"/>
      <c r="M48" s="889"/>
      <c r="N48" s="889"/>
      <c r="O48" s="889"/>
      <c r="P48" s="889"/>
      <c r="Q48" s="827" t="s">
        <v>98</v>
      </c>
      <c r="R48" s="828"/>
      <c r="S48" s="828"/>
      <c r="T48" s="828"/>
      <c r="U48" s="828"/>
      <c r="V48" s="828"/>
      <c r="W48" s="828"/>
      <c r="X48" s="828"/>
      <c r="Y48" s="829"/>
      <c r="Z48" s="830"/>
      <c r="AA48" s="831"/>
      <c r="AB48" s="831"/>
      <c r="AC48" s="831"/>
      <c r="AD48" s="831"/>
      <c r="AE48" s="831"/>
      <c r="AF48" s="831"/>
      <c r="AG48" s="831"/>
      <c r="AH48" s="832"/>
      <c r="AK48" s="1" t="s">
        <v>99</v>
      </c>
      <c r="AL48" s="90"/>
    </row>
    <row r="49" spans="2:48" ht="99.9" customHeight="1">
      <c r="C49" s="171"/>
      <c r="D49" s="824" t="s">
        <v>100</v>
      </c>
      <c r="E49" s="825"/>
      <c r="F49" s="825"/>
      <c r="G49" s="825"/>
      <c r="H49" s="825"/>
      <c r="I49" s="825"/>
      <c r="J49" s="825"/>
      <c r="K49" s="825"/>
      <c r="L49" s="825"/>
      <c r="M49" s="825"/>
      <c r="N49" s="825"/>
      <c r="O49" s="825"/>
      <c r="P49" s="826"/>
      <c r="Q49" s="822">
        <f>IF(Z48="加算Ⅰ新規事由あり",Q24-Q29,ROUNDDOWN(Q35-(Q31-Q32-Q33-Q34)-Q42+Q44,-3))</f>
        <v>0</v>
      </c>
      <c r="R49" s="823"/>
      <c r="S49" s="823"/>
      <c r="T49" s="823"/>
      <c r="U49" s="823"/>
      <c r="V49" s="823"/>
      <c r="W49" s="823"/>
      <c r="X49" s="823"/>
      <c r="Y49" s="823"/>
      <c r="Z49" s="823"/>
      <c r="AA49" s="823"/>
      <c r="AB49" s="823"/>
      <c r="AC49" s="823"/>
      <c r="AD49" s="823"/>
      <c r="AE49" s="823"/>
      <c r="AF49" s="823"/>
      <c r="AG49" s="823"/>
      <c r="AH49" s="91" t="s">
        <v>15</v>
      </c>
      <c r="AK49" s="1" t="s">
        <v>101</v>
      </c>
      <c r="AL49" s="90"/>
    </row>
    <row r="50" spans="2:48" ht="20.25" customHeight="1">
      <c r="C50" s="92" t="s">
        <v>102</v>
      </c>
      <c r="D50" s="169"/>
      <c r="E50" s="169"/>
      <c r="F50" s="169"/>
      <c r="G50" s="169"/>
      <c r="H50" s="169"/>
      <c r="I50" s="169"/>
      <c r="J50" s="169"/>
      <c r="K50" s="169"/>
      <c r="L50" s="169"/>
      <c r="M50" s="169"/>
      <c r="N50" s="169"/>
      <c r="O50" s="169"/>
      <c r="P50" s="169"/>
      <c r="Q50" s="169"/>
      <c r="R50" s="93"/>
      <c r="S50" s="93"/>
      <c r="T50" s="93"/>
      <c r="U50" s="93"/>
      <c r="V50" s="93"/>
      <c r="W50" s="93"/>
      <c r="X50" s="93"/>
      <c r="Y50" s="93"/>
      <c r="Z50" s="93"/>
      <c r="AA50" s="93"/>
      <c r="AB50" s="93"/>
      <c r="AC50" s="93"/>
      <c r="AD50" s="93"/>
      <c r="AE50" s="93"/>
      <c r="AF50" s="93"/>
      <c r="AG50" s="93"/>
      <c r="AH50" s="94"/>
    </row>
    <row r="51" spans="2:48" ht="18.75" customHeight="1">
      <c r="C51" s="848" t="s">
        <v>8</v>
      </c>
      <c r="D51" s="872" t="s">
        <v>103</v>
      </c>
      <c r="E51" s="873"/>
      <c r="F51" s="873"/>
      <c r="G51" s="873"/>
      <c r="H51" s="873"/>
      <c r="I51" s="873"/>
      <c r="J51" s="873"/>
      <c r="K51" s="873"/>
      <c r="L51" s="873"/>
      <c r="M51" s="873"/>
      <c r="N51" s="873"/>
      <c r="O51" s="873"/>
      <c r="P51" s="874"/>
      <c r="Q51" s="878" t="s">
        <v>75</v>
      </c>
      <c r="R51" s="879"/>
      <c r="S51" s="879"/>
      <c r="T51" s="879"/>
      <c r="U51" s="879"/>
      <c r="V51" s="879"/>
      <c r="W51" s="879"/>
      <c r="X51" s="879"/>
      <c r="Y51" s="880"/>
      <c r="Z51" s="878" t="s">
        <v>76</v>
      </c>
      <c r="AA51" s="881"/>
      <c r="AB51" s="881"/>
      <c r="AC51" s="881"/>
      <c r="AD51" s="881"/>
      <c r="AE51" s="881"/>
      <c r="AF51" s="881"/>
      <c r="AG51" s="881"/>
      <c r="AH51" s="882"/>
    </row>
    <row r="52" spans="2:48" ht="30" customHeight="1">
      <c r="C52" s="849"/>
      <c r="D52" s="875"/>
      <c r="E52" s="876"/>
      <c r="F52" s="876"/>
      <c r="G52" s="876"/>
      <c r="H52" s="876"/>
      <c r="I52" s="876"/>
      <c r="J52" s="876"/>
      <c r="K52" s="876"/>
      <c r="L52" s="876"/>
      <c r="M52" s="876"/>
      <c r="N52" s="876"/>
      <c r="O52" s="876"/>
      <c r="P52" s="877"/>
      <c r="Q52" s="852" t="str">
        <f>IF(Q49&gt;0,TEXT(Q49,"#,##0円"),"残額なし")</f>
        <v>残額なし</v>
      </c>
      <c r="R52" s="853"/>
      <c r="S52" s="853"/>
      <c r="T52" s="853"/>
      <c r="U52" s="853"/>
      <c r="V52" s="853"/>
      <c r="W52" s="853"/>
      <c r="X52" s="853"/>
      <c r="Y52" s="854"/>
      <c r="Z52" s="855"/>
      <c r="AA52" s="856"/>
      <c r="AB52" s="856"/>
      <c r="AC52" s="856"/>
      <c r="AD52" s="856"/>
      <c r="AE52" s="856"/>
      <c r="AF52" s="856"/>
      <c r="AG52" s="856"/>
      <c r="AH52" s="857"/>
    </row>
    <row r="53" spans="2:48" ht="17.100000000000001" customHeight="1">
      <c r="C53" s="850" t="s">
        <v>23</v>
      </c>
      <c r="D53" s="860" t="s">
        <v>104</v>
      </c>
      <c r="E53" s="861"/>
      <c r="F53" s="861"/>
      <c r="G53" s="861"/>
      <c r="H53" s="861"/>
      <c r="I53" s="861"/>
      <c r="J53" s="861"/>
      <c r="K53" s="861"/>
      <c r="L53" s="861"/>
      <c r="M53" s="861"/>
      <c r="N53" s="861"/>
      <c r="O53" s="861"/>
      <c r="P53" s="861"/>
      <c r="Q53" s="288"/>
      <c r="R53" s="864" t="s">
        <v>78</v>
      </c>
      <c r="S53" s="864"/>
      <c r="T53" s="864"/>
      <c r="U53" s="864"/>
      <c r="V53" s="864"/>
      <c r="W53" s="864"/>
      <c r="X53" s="864"/>
      <c r="Y53" s="864"/>
      <c r="Z53" s="864"/>
      <c r="AA53" s="864"/>
      <c r="AB53" s="864"/>
      <c r="AC53" s="864"/>
      <c r="AD53" s="864"/>
      <c r="AE53" s="864"/>
      <c r="AF53" s="864"/>
      <c r="AG53" s="864"/>
      <c r="AH53" s="865"/>
    </row>
    <row r="54" spans="2:48" ht="17.100000000000001" customHeight="1">
      <c r="C54" s="851"/>
      <c r="D54" s="862"/>
      <c r="E54" s="863"/>
      <c r="F54" s="863"/>
      <c r="G54" s="863"/>
      <c r="H54" s="863"/>
      <c r="I54" s="863"/>
      <c r="J54" s="863"/>
      <c r="K54" s="863"/>
      <c r="L54" s="863"/>
      <c r="M54" s="863"/>
      <c r="N54" s="863"/>
      <c r="O54" s="863"/>
      <c r="P54" s="863"/>
      <c r="Q54" s="288"/>
      <c r="R54" s="866" t="s">
        <v>80</v>
      </c>
      <c r="S54" s="866"/>
      <c r="T54" s="866"/>
      <c r="U54" s="866"/>
      <c r="V54" s="866"/>
      <c r="W54" s="866"/>
      <c r="X54" s="866"/>
      <c r="Y54" s="866"/>
      <c r="Z54" s="866"/>
      <c r="AA54" s="866"/>
      <c r="AB54" s="866"/>
      <c r="AC54" s="866"/>
      <c r="AD54" s="866"/>
      <c r="AE54" s="866"/>
      <c r="AF54" s="866"/>
      <c r="AG54" s="866"/>
      <c r="AH54" s="867"/>
    </row>
    <row r="55" spans="2:48" ht="17.100000000000001" customHeight="1">
      <c r="C55" s="851"/>
      <c r="D55" s="862"/>
      <c r="E55" s="863"/>
      <c r="F55" s="863"/>
      <c r="G55" s="863"/>
      <c r="H55" s="863"/>
      <c r="I55" s="863"/>
      <c r="J55" s="863"/>
      <c r="K55" s="863"/>
      <c r="L55" s="863"/>
      <c r="M55" s="863"/>
      <c r="N55" s="863"/>
      <c r="O55" s="863"/>
      <c r="P55" s="863"/>
      <c r="Q55" s="288"/>
      <c r="R55" s="868" t="s">
        <v>81</v>
      </c>
      <c r="S55" s="868"/>
      <c r="T55" s="868"/>
      <c r="U55" s="868"/>
      <c r="V55" s="868"/>
      <c r="W55" s="868"/>
      <c r="X55" s="868"/>
      <c r="Y55" s="868"/>
      <c r="Z55" s="868"/>
      <c r="AA55" s="868"/>
      <c r="AB55" s="868"/>
      <c r="AC55" s="868"/>
      <c r="AD55" s="868"/>
      <c r="AE55" s="868"/>
      <c r="AF55" s="868"/>
      <c r="AG55" s="868"/>
      <c r="AH55" s="869"/>
    </row>
    <row r="56" spans="2:48" ht="17.100000000000001" customHeight="1">
      <c r="C56" s="851"/>
      <c r="D56" s="862"/>
      <c r="E56" s="863"/>
      <c r="F56" s="863"/>
      <c r="G56" s="863"/>
      <c r="H56" s="863"/>
      <c r="I56" s="863"/>
      <c r="J56" s="863"/>
      <c r="K56" s="863"/>
      <c r="L56" s="863"/>
      <c r="M56" s="863"/>
      <c r="N56" s="863"/>
      <c r="O56" s="863"/>
      <c r="P56" s="863"/>
      <c r="Q56" s="288"/>
      <c r="R56" s="870" t="s">
        <v>82</v>
      </c>
      <c r="S56" s="870"/>
      <c r="T56" s="870"/>
      <c r="U56" s="870"/>
      <c r="V56" s="870"/>
      <c r="W56" s="870"/>
      <c r="X56" s="870"/>
      <c r="Y56" s="870"/>
      <c r="Z56" s="870"/>
      <c r="AA56" s="870"/>
      <c r="AB56" s="870"/>
      <c r="AC56" s="870"/>
      <c r="AD56" s="870"/>
      <c r="AE56" s="870"/>
      <c r="AF56" s="870"/>
      <c r="AG56" s="870"/>
      <c r="AH56" s="871"/>
      <c r="AV56" s="1" t="s">
        <v>105</v>
      </c>
    </row>
    <row r="57" spans="2:48" ht="27.75" customHeight="1" thickBot="1">
      <c r="C57" s="172"/>
      <c r="D57" s="814" t="s">
        <v>83</v>
      </c>
      <c r="E57" s="815"/>
      <c r="F57" s="815"/>
      <c r="G57" s="815"/>
      <c r="H57" s="815"/>
      <c r="I57" s="815"/>
      <c r="J57" s="815"/>
      <c r="K57" s="815"/>
      <c r="L57" s="815"/>
      <c r="M57" s="815"/>
      <c r="N57" s="815"/>
      <c r="O57" s="815"/>
      <c r="P57" s="816"/>
      <c r="Q57" s="811"/>
      <c r="R57" s="812"/>
      <c r="S57" s="812"/>
      <c r="T57" s="812"/>
      <c r="U57" s="812"/>
      <c r="V57" s="812"/>
      <c r="W57" s="812"/>
      <c r="X57" s="812"/>
      <c r="Y57" s="812"/>
      <c r="Z57" s="812"/>
      <c r="AA57" s="812"/>
      <c r="AB57" s="812"/>
      <c r="AC57" s="812"/>
      <c r="AD57" s="812"/>
      <c r="AE57" s="812"/>
      <c r="AF57" s="812"/>
      <c r="AG57" s="812"/>
      <c r="AH57" s="813"/>
    </row>
    <row r="58" spans="2:48" ht="18" customHeight="1">
      <c r="B58" s="5"/>
      <c r="C58" s="5" t="s">
        <v>4</v>
      </c>
      <c r="D58" s="5" t="s">
        <v>106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row>
    <row r="59" spans="2:48" ht="9"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row>
    <row r="60" spans="2:48" ht="15.9" customHeight="1">
      <c r="C60" s="1" t="s">
        <v>107</v>
      </c>
    </row>
    <row r="61" spans="2:48" ht="15.9" customHeight="1">
      <c r="Q61" s="817" t="s">
        <v>9</v>
      </c>
      <c r="R61" s="817"/>
      <c r="S61" s="817"/>
      <c r="T61" s="817"/>
      <c r="U61" s="817"/>
      <c r="V61" s="817"/>
      <c r="W61" s="817"/>
      <c r="X61" s="817"/>
      <c r="Y61" s="808"/>
      <c r="Z61" s="808"/>
      <c r="AA61" s="808"/>
      <c r="AB61" s="808"/>
      <c r="AC61" s="808"/>
      <c r="AD61" s="808"/>
      <c r="AE61" s="808"/>
      <c r="AF61" s="808"/>
      <c r="AG61" s="808"/>
      <c r="AH61" s="808"/>
    </row>
    <row r="62" spans="2:48" ht="15.9" customHeight="1">
      <c r="S62" s="809" t="s">
        <v>10</v>
      </c>
      <c r="T62" s="809"/>
      <c r="U62" s="809"/>
      <c r="V62" s="809"/>
      <c r="W62" s="809"/>
      <c r="X62" s="809"/>
      <c r="Y62" s="810">
        <f>事業者入力!D27</f>
        <v>0</v>
      </c>
      <c r="Z62" s="810"/>
      <c r="AA62" s="810"/>
      <c r="AB62" s="810"/>
      <c r="AC62" s="810"/>
      <c r="AD62" s="810"/>
      <c r="AE62" s="810"/>
      <c r="AF62" s="810"/>
      <c r="AG62" s="810"/>
      <c r="AH62" s="810"/>
    </row>
    <row r="63" spans="2:48" ht="15.9" customHeight="1">
      <c r="S63" s="806" t="s">
        <v>11</v>
      </c>
      <c r="T63" s="806"/>
      <c r="U63" s="806"/>
      <c r="V63" s="806"/>
      <c r="W63" s="806"/>
      <c r="X63" s="806"/>
      <c r="Y63" s="807">
        <f>事業者入力!D29</f>
        <v>0</v>
      </c>
      <c r="Z63" s="807"/>
      <c r="AA63" s="807"/>
      <c r="AB63" s="807"/>
      <c r="AC63" s="807"/>
      <c r="AD63" s="807"/>
      <c r="AE63" s="807"/>
      <c r="AF63" s="807"/>
      <c r="AG63" s="807"/>
      <c r="AH63" s="807"/>
    </row>
  </sheetData>
  <sheetProtection insertRows="0"/>
  <mergeCells count="89">
    <mergeCell ref="F24:P24"/>
    <mergeCell ref="D26:AH26"/>
    <mergeCell ref="D25:P25"/>
    <mergeCell ref="Q25:AH25"/>
    <mergeCell ref="Q24:AG24"/>
    <mergeCell ref="Q23:AG23"/>
    <mergeCell ref="C11:C12"/>
    <mergeCell ref="G12:P12"/>
    <mergeCell ref="Q12:AG12"/>
    <mergeCell ref="D15:I15"/>
    <mergeCell ref="D19:P19"/>
    <mergeCell ref="Q19:AH19"/>
    <mergeCell ref="G37:P37"/>
    <mergeCell ref="D41:P41"/>
    <mergeCell ref="Q41:AG41"/>
    <mergeCell ref="F34:P34"/>
    <mergeCell ref="Q34:AG34"/>
    <mergeCell ref="F35:P35"/>
    <mergeCell ref="Q36:AG36"/>
    <mergeCell ref="F33:P33"/>
    <mergeCell ref="Q32:AG32"/>
    <mergeCell ref="Q33:AG33"/>
    <mergeCell ref="D29:P29"/>
    <mergeCell ref="Q31:AG31"/>
    <mergeCell ref="Q30:AG30"/>
    <mergeCell ref="F32:P32"/>
    <mergeCell ref="E30:P30"/>
    <mergeCell ref="F31:P31"/>
    <mergeCell ref="Q29:AG29"/>
    <mergeCell ref="Q10:AG10"/>
    <mergeCell ref="D11:P11"/>
    <mergeCell ref="D13:P14"/>
    <mergeCell ref="Q13:Y13"/>
    <mergeCell ref="Z13:AH13"/>
    <mergeCell ref="Q14:Y14"/>
    <mergeCell ref="Z14:AH14"/>
    <mergeCell ref="B2:AH2"/>
    <mergeCell ref="D23:P23"/>
    <mergeCell ref="P4:U4"/>
    <mergeCell ref="V4:AH4"/>
    <mergeCell ref="P5:U5"/>
    <mergeCell ref="P6:U6"/>
    <mergeCell ref="V6:AH6"/>
    <mergeCell ref="R15:AH15"/>
    <mergeCell ref="Q11:AG11"/>
    <mergeCell ref="V5:AH5"/>
    <mergeCell ref="P7:U7"/>
    <mergeCell ref="C13:C14"/>
    <mergeCell ref="D16:P18"/>
    <mergeCell ref="R16:AH16"/>
    <mergeCell ref="R17:AH17"/>
    <mergeCell ref="R18:AH18"/>
    <mergeCell ref="C51:C52"/>
    <mergeCell ref="C53:C56"/>
    <mergeCell ref="Q52:Y52"/>
    <mergeCell ref="Z52:AH52"/>
    <mergeCell ref="D20:AH20"/>
    <mergeCell ref="D53:P56"/>
    <mergeCell ref="R53:AH53"/>
    <mergeCell ref="R54:AH54"/>
    <mergeCell ref="R55:AH55"/>
    <mergeCell ref="R56:AH56"/>
    <mergeCell ref="D51:P52"/>
    <mergeCell ref="Q51:Y51"/>
    <mergeCell ref="Z51:AH51"/>
    <mergeCell ref="Q44:AG44"/>
    <mergeCell ref="D45:AH45"/>
    <mergeCell ref="D48:P48"/>
    <mergeCell ref="Q57:AH57"/>
    <mergeCell ref="D57:P57"/>
    <mergeCell ref="Q61:X61"/>
    <mergeCell ref="Q35:AG35"/>
    <mergeCell ref="Q38:AG38"/>
    <mergeCell ref="Q49:AG49"/>
    <mergeCell ref="D49:P49"/>
    <mergeCell ref="Q48:Y48"/>
    <mergeCell ref="Z48:AH48"/>
    <mergeCell ref="D43:P43"/>
    <mergeCell ref="Q43:AG43"/>
    <mergeCell ref="G36:P36"/>
    <mergeCell ref="Q37:AG37"/>
    <mergeCell ref="Q42:AG42"/>
    <mergeCell ref="G42:P42"/>
    <mergeCell ref="G44:P44"/>
    <mergeCell ref="S63:X63"/>
    <mergeCell ref="Y63:AH63"/>
    <mergeCell ref="Y61:AH61"/>
    <mergeCell ref="S62:X62"/>
    <mergeCell ref="Y62:AH62"/>
  </mergeCells>
  <phoneticPr fontId="4"/>
  <conditionalFormatting sqref="V4:AH7">
    <cfRule type="containsBlanks" dxfId="36" priority="1">
      <formula>LEN(TRIM(V4))=0</formula>
    </cfRule>
  </conditionalFormatting>
  <dataValidations count="2">
    <dataValidation type="list" allowBlank="1" showInputMessage="1" showErrorMessage="1" sqref="Q53:Q56 Q15:Q18" xr:uid="{00000000-0002-0000-0800-000000000000}">
      <formula1>$AN$1:$AN$2</formula1>
    </dataValidation>
    <dataValidation type="list" allowBlank="1" showInputMessage="1" showErrorMessage="1" sqref="Z48" xr:uid="{00000000-0002-0000-0800-000001000000}">
      <formula1>$AK$48:$AK$49</formula1>
    </dataValidation>
  </dataValidations>
  <pageMargins left="0.70866141732283472" right="0.70866141732283472" top="0.74803149606299213" bottom="0.74803149606299213" header="0.31496062992125984" footer="0.31496062992125984"/>
  <pageSetup paperSize="9" scale="35" orientation="landscape" r:id="rId1"/>
  <rowBreaks count="2" manualBreakCount="2">
    <brk id="45" max="16383" man="1"/>
    <brk id="63" max="34"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pageSetUpPr fitToPage="1"/>
  </sheetPr>
  <dimension ref="A1:AI78"/>
  <sheetViews>
    <sheetView showGridLines="0" view="pageBreakPreview" zoomScale="46" zoomScaleNormal="100" zoomScaleSheetLayoutView="40" workbookViewId="0">
      <pane ySplit="8" topLeftCell="A9" activePane="bottomLeft" state="frozen"/>
      <selection activeCell="D38" sqref="D38"/>
      <selection pane="bottomLeft" activeCell="B58" sqref="B58:V58"/>
    </sheetView>
  </sheetViews>
  <sheetFormatPr defaultColWidth="9.109375" defaultRowHeight="12"/>
  <cols>
    <col min="1" max="3" width="4.6640625" style="24" customWidth="1"/>
    <col min="4" max="4" width="15" style="24" customWidth="1"/>
    <col min="5" max="7" width="7.6640625" style="24" customWidth="1"/>
    <col min="8" max="8" width="15.6640625" style="24" customWidth="1"/>
    <col min="9" max="9" width="7.77734375" style="24" customWidth="1"/>
    <col min="10" max="10" width="9.77734375" style="24" customWidth="1"/>
    <col min="11" max="11" width="7.77734375" style="24" customWidth="1"/>
    <col min="12" max="12" width="7.88671875" style="24" customWidth="1"/>
    <col min="13" max="15" width="15.77734375" style="24" customWidth="1"/>
    <col min="16" max="16" width="18.77734375" style="24" customWidth="1"/>
    <col min="17" max="17" width="14.77734375" style="24" customWidth="1"/>
    <col min="18" max="18" width="18.77734375" style="24" customWidth="1"/>
    <col min="19" max="19" width="15.77734375" style="24" customWidth="1"/>
    <col min="20" max="20" width="16.33203125" style="24" customWidth="1"/>
    <col min="21" max="21" width="15.77734375" style="24" customWidth="1"/>
    <col min="22" max="22" width="18.77734375" style="24" customWidth="1"/>
    <col min="23" max="27" width="15.77734375" style="24" customWidth="1"/>
    <col min="28" max="28" width="18.77734375" style="24" customWidth="1"/>
    <col min="29" max="30" width="19.44140625" style="24" customWidth="1"/>
    <col min="31" max="31" width="22.21875" style="24" customWidth="1"/>
    <col min="32" max="32" width="2.44140625" style="24" customWidth="1"/>
    <col min="33" max="35" width="18.77734375" style="24" hidden="1" customWidth="1"/>
    <col min="36" max="36" width="9.109375" style="24" customWidth="1"/>
    <col min="37" max="16384" width="9.109375" style="24"/>
  </cols>
  <sheetData>
    <row r="1" spans="1:35" ht="59.4" customHeight="1" thickBot="1">
      <c r="A1" s="49" t="s">
        <v>108</v>
      </c>
      <c r="V1" s="268"/>
      <c r="W1" s="268"/>
      <c r="X1" s="268"/>
      <c r="Y1" s="268"/>
      <c r="Z1" s="268"/>
      <c r="AA1" s="268"/>
      <c r="AB1" s="617" t="s">
        <v>1</v>
      </c>
      <c r="AC1" s="960">
        <f>事業者入力!D22</f>
        <v>0</v>
      </c>
      <c r="AD1" s="961"/>
      <c r="AE1" s="962"/>
      <c r="AF1" s="616"/>
      <c r="AG1" s="268"/>
      <c r="AH1" s="268"/>
      <c r="AI1" s="268"/>
    </row>
    <row r="2" spans="1:35" ht="38.4" customHeight="1">
      <c r="A2" s="23"/>
      <c r="V2" s="265"/>
      <c r="W2" s="263"/>
      <c r="X2" s="267"/>
      <c r="Y2" s="267"/>
      <c r="Z2" s="267"/>
      <c r="AA2" s="267"/>
      <c r="AB2" s="546"/>
      <c r="AC2" s="546"/>
      <c r="AD2" s="545"/>
      <c r="AE2" s="545"/>
      <c r="AF2" s="268"/>
      <c r="AG2" s="268"/>
      <c r="AH2" s="268"/>
      <c r="AI2" s="268"/>
    </row>
    <row r="3" spans="1:35" ht="38.4" customHeight="1">
      <c r="A3" s="1028" t="s">
        <v>26</v>
      </c>
      <c r="B3" s="1028"/>
      <c r="C3" s="1028"/>
      <c r="D3" s="1028"/>
      <c r="E3" s="1028"/>
      <c r="F3" s="1028"/>
      <c r="G3" s="1028"/>
      <c r="H3" s="1028"/>
      <c r="I3" s="1028"/>
      <c r="J3" s="1028"/>
      <c r="K3" s="1028"/>
      <c r="L3" s="1028"/>
      <c r="M3" s="1028"/>
      <c r="N3" s="1028"/>
      <c r="O3" s="1028"/>
      <c r="P3" s="50"/>
      <c r="Q3" s="25"/>
      <c r="R3" s="25"/>
      <c r="S3" s="51"/>
      <c r="T3" s="51"/>
      <c r="U3" s="51"/>
      <c r="V3" s="266"/>
      <c r="W3" s="264"/>
      <c r="X3" s="267"/>
      <c r="Y3" s="267"/>
      <c r="Z3" s="267"/>
      <c r="AA3" s="267"/>
      <c r="AB3" s="267"/>
      <c r="AC3" s="267"/>
      <c r="AD3" s="267"/>
      <c r="AE3" s="267"/>
      <c r="AF3" s="52"/>
      <c r="AG3" s="249"/>
    </row>
    <row r="4" spans="1:35" ht="10.8" customHeight="1" thickBot="1">
      <c r="A4" s="50"/>
      <c r="B4" s="50"/>
      <c r="C4" s="50"/>
      <c r="D4" s="50"/>
      <c r="E4" s="50"/>
      <c r="F4" s="50"/>
      <c r="G4" s="50"/>
      <c r="H4" s="50"/>
      <c r="I4" s="50"/>
      <c r="J4" s="50"/>
      <c r="K4" s="50"/>
      <c r="L4" s="50"/>
      <c r="M4" s="50"/>
      <c r="N4" s="50"/>
      <c r="O4" s="50"/>
      <c r="P4" s="50"/>
      <c r="Q4" s="25"/>
      <c r="R4" s="25"/>
      <c r="S4" s="51"/>
      <c r="T4" s="51"/>
      <c r="U4" s="51"/>
      <c r="V4" s="51"/>
      <c r="W4" s="51"/>
      <c r="X4" s="51"/>
      <c r="Y4" s="239"/>
      <c r="Z4" s="262"/>
      <c r="AA4" s="51"/>
      <c r="AB4" s="238"/>
      <c r="AC4" s="239"/>
      <c r="AD4" s="26"/>
      <c r="AF4" s="52"/>
    </row>
    <row r="5" spans="1:35" ht="20.100000000000001" customHeight="1">
      <c r="A5" s="1029" t="s">
        <v>27</v>
      </c>
      <c r="B5" s="1032" t="s">
        <v>28</v>
      </c>
      <c r="C5" s="1033"/>
      <c r="D5" s="1034"/>
      <c r="E5" s="1041" t="s">
        <v>292</v>
      </c>
      <c r="F5" s="1041" t="s">
        <v>293</v>
      </c>
      <c r="G5" s="1041" t="s">
        <v>294</v>
      </c>
      <c r="H5" s="1041" t="s">
        <v>29</v>
      </c>
      <c r="I5" s="1041" t="s">
        <v>30</v>
      </c>
      <c r="J5" s="1041" t="s">
        <v>31</v>
      </c>
      <c r="K5" s="1041" t="s">
        <v>32</v>
      </c>
      <c r="L5" s="1053" t="s">
        <v>33</v>
      </c>
      <c r="M5" s="1011" t="s">
        <v>34</v>
      </c>
      <c r="N5" s="1012"/>
      <c r="O5" s="1012"/>
      <c r="P5" s="1012"/>
      <c r="Q5" s="1012"/>
      <c r="R5" s="1056"/>
      <c r="S5" s="1011" t="s">
        <v>35</v>
      </c>
      <c r="T5" s="1012"/>
      <c r="U5" s="1012"/>
      <c r="V5" s="1013"/>
      <c r="W5" s="1005" t="s">
        <v>679</v>
      </c>
      <c r="X5" s="1005" t="s">
        <v>278</v>
      </c>
      <c r="Y5" s="1005" t="s">
        <v>279</v>
      </c>
      <c r="Z5" s="1008" t="s">
        <v>280</v>
      </c>
      <c r="AA5" s="1023" t="s">
        <v>281</v>
      </c>
      <c r="AB5" s="1002" t="s">
        <v>282</v>
      </c>
      <c r="AC5" s="993" t="s">
        <v>36</v>
      </c>
      <c r="AD5" s="994"/>
      <c r="AE5" s="995"/>
      <c r="AF5" s="289"/>
      <c r="AG5" s="965" t="s">
        <v>299</v>
      </c>
      <c r="AH5" s="966"/>
      <c r="AI5" s="967"/>
    </row>
    <row r="6" spans="1:35" ht="19.95" customHeight="1" thickBot="1">
      <c r="A6" s="1030"/>
      <c r="B6" s="1035"/>
      <c r="C6" s="1036"/>
      <c r="D6" s="1037"/>
      <c r="E6" s="1042"/>
      <c r="F6" s="1042"/>
      <c r="G6" s="1042"/>
      <c r="H6" s="1042"/>
      <c r="I6" s="1042"/>
      <c r="J6" s="1042"/>
      <c r="K6" s="1042"/>
      <c r="L6" s="1054"/>
      <c r="M6" s="1044" t="s">
        <v>37</v>
      </c>
      <c r="N6" s="1045"/>
      <c r="O6" s="1045"/>
      <c r="P6" s="1046"/>
      <c r="Q6" s="1047" t="s">
        <v>38</v>
      </c>
      <c r="R6" s="1049" t="s">
        <v>227</v>
      </c>
      <c r="S6" s="1026" t="s">
        <v>109</v>
      </c>
      <c r="T6" s="1027"/>
      <c r="U6" s="1027"/>
      <c r="V6" s="1051" t="s">
        <v>221</v>
      </c>
      <c r="W6" s="1006"/>
      <c r="X6" s="1006"/>
      <c r="Y6" s="1006"/>
      <c r="Z6" s="1009"/>
      <c r="AA6" s="1024"/>
      <c r="AB6" s="1003"/>
      <c r="AC6" s="996"/>
      <c r="AD6" s="997"/>
      <c r="AE6" s="998"/>
      <c r="AF6" s="290"/>
      <c r="AG6" s="968"/>
      <c r="AH6" s="969"/>
      <c r="AI6" s="970"/>
    </row>
    <row r="7" spans="1:35" ht="75.75" customHeight="1" thickBot="1">
      <c r="A7" s="1031"/>
      <c r="B7" s="1038"/>
      <c r="C7" s="1039"/>
      <c r="D7" s="1040"/>
      <c r="E7" s="1043"/>
      <c r="F7" s="1043"/>
      <c r="G7" s="1043"/>
      <c r="H7" s="1043"/>
      <c r="I7" s="1043"/>
      <c r="J7" s="1043"/>
      <c r="K7" s="1043"/>
      <c r="L7" s="1055"/>
      <c r="M7" s="291" t="s">
        <v>39</v>
      </c>
      <c r="N7" s="292" t="s">
        <v>40</v>
      </c>
      <c r="O7" s="293" t="s">
        <v>41</v>
      </c>
      <c r="P7" s="269" t="s">
        <v>42</v>
      </c>
      <c r="Q7" s="1048"/>
      <c r="R7" s="1050"/>
      <c r="S7" s="294" t="s">
        <v>222</v>
      </c>
      <c r="T7" s="292" t="s">
        <v>223</v>
      </c>
      <c r="U7" s="293" t="s">
        <v>224</v>
      </c>
      <c r="V7" s="1052"/>
      <c r="W7" s="1007"/>
      <c r="X7" s="1007"/>
      <c r="Y7" s="1007"/>
      <c r="Z7" s="1010"/>
      <c r="AA7" s="1025"/>
      <c r="AB7" s="1004"/>
      <c r="AC7" s="999"/>
      <c r="AD7" s="1000"/>
      <c r="AE7" s="1001"/>
      <c r="AF7" s="295"/>
      <c r="AG7" s="623" t="s">
        <v>296</v>
      </c>
      <c r="AH7" s="624" t="s">
        <v>297</v>
      </c>
      <c r="AI7" s="625" t="s">
        <v>298</v>
      </c>
    </row>
    <row r="8" spans="1:35" s="240" customFormat="1" ht="30" customHeight="1">
      <c r="A8" s="296" t="s">
        <v>286</v>
      </c>
      <c r="B8" s="1017" t="s">
        <v>287</v>
      </c>
      <c r="C8" s="1017"/>
      <c r="D8" s="1017"/>
      <c r="E8" s="297" t="s">
        <v>288</v>
      </c>
      <c r="F8" s="297" t="s">
        <v>288</v>
      </c>
      <c r="G8" s="297" t="s">
        <v>288</v>
      </c>
      <c r="H8" s="297" t="s">
        <v>129</v>
      </c>
      <c r="I8" s="297">
        <v>15</v>
      </c>
      <c r="J8" s="297" t="s">
        <v>289</v>
      </c>
      <c r="K8" s="298">
        <v>1</v>
      </c>
      <c r="L8" s="665" t="s">
        <v>290</v>
      </c>
      <c r="M8" s="299">
        <f>200000*12</f>
        <v>2400000</v>
      </c>
      <c r="N8" s="300">
        <f>(40000+20000+10000+9000)*12</f>
        <v>948000</v>
      </c>
      <c r="O8" s="300">
        <f>400000+500000</f>
        <v>900000</v>
      </c>
      <c r="P8" s="270">
        <f t="shared" ref="P8:P37" si="0">SUM(M8:O8)</f>
        <v>4248000</v>
      </c>
      <c r="Q8" s="274">
        <f t="shared" ref="Q8" si="1">AI8</f>
        <v>200000</v>
      </c>
      <c r="R8" s="275">
        <f>SUM(P8:Q8)</f>
        <v>4448000</v>
      </c>
      <c r="S8" s="299">
        <f>200000*12</f>
        <v>2400000</v>
      </c>
      <c r="T8" s="547">
        <f>(40000+20000+10000+9000)*12</f>
        <v>948000</v>
      </c>
      <c r="U8" s="547">
        <f>400000+500000+10000+20000+5000+200000</f>
        <v>1135000</v>
      </c>
      <c r="V8" s="280">
        <f t="shared" ref="V8:V36" si="2">SUM(+S8+T8+U8)</f>
        <v>4483000</v>
      </c>
      <c r="W8" s="259">
        <v>10000</v>
      </c>
      <c r="X8" s="259">
        <v>20000</v>
      </c>
      <c r="Y8" s="259">
        <v>5000</v>
      </c>
      <c r="Z8" s="301"/>
      <c r="AA8" s="302"/>
      <c r="AB8" s="282">
        <f>V8-R8-W8-X8-Y8-Z8-AA8</f>
        <v>0</v>
      </c>
      <c r="AC8" s="1018"/>
      <c r="AD8" s="1018"/>
      <c r="AE8" s="1019"/>
      <c r="AF8" s="303"/>
      <c r="AG8" s="626"/>
      <c r="AH8" s="626">
        <v>200000</v>
      </c>
      <c r="AI8" s="626">
        <f t="shared" ref="AI8:AI18" si="3">SUM(AG8:AH8)</f>
        <v>200000</v>
      </c>
    </row>
    <row r="9" spans="1:35" ht="30" customHeight="1" thickBot="1">
      <c r="A9" s="304">
        <v>1</v>
      </c>
      <c r="B9" s="1014"/>
      <c r="C9" s="1015"/>
      <c r="D9" s="1016"/>
      <c r="E9" s="305"/>
      <c r="F9" s="305"/>
      <c r="G9" s="305"/>
      <c r="H9" s="306"/>
      <c r="I9" s="307"/>
      <c r="J9" s="307"/>
      <c r="K9" s="308"/>
      <c r="L9" s="666"/>
      <c r="M9" s="309"/>
      <c r="N9" s="310"/>
      <c r="O9" s="310"/>
      <c r="P9" s="271">
        <f t="shared" si="0"/>
        <v>0</v>
      </c>
      <c r="Q9" s="260">
        <f>Q51-SUM(Q10:Q50)</f>
        <v>0</v>
      </c>
      <c r="R9" s="276">
        <f t="shared" ref="R9:R37" si="4">SUM(P9:Q9)</f>
        <v>0</v>
      </c>
      <c r="S9" s="309"/>
      <c r="T9" s="311"/>
      <c r="U9" s="311"/>
      <c r="V9" s="261">
        <f t="shared" si="2"/>
        <v>0</v>
      </c>
      <c r="W9" s="260"/>
      <c r="X9" s="260"/>
      <c r="Y9" s="260"/>
      <c r="Z9" s="310"/>
      <c r="AA9" s="613"/>
      <c r="AB9" s="283">
        <f>V9-R9-W9-X9-Y9-Z9-AA9</f>
        <v>0</v>
      </c>
      <c r="AC9" s="1020"/>
      <c r="AD9" s="1020"/>
      <c r="AE9" s="1021"/>
      <c r="AF9" s="312"/>
      <c r="AG9" s="627"/>
      <c r="AH9" s="627">
        <v>100000</v>
      </c>
      <c r="AI9" s="627">
        <f t="shared" si="3"/>
        <v>100000</v>
      </c>
    </row>
    <row r="10" spans="1:35" ht="30" customHeight="1">
      <c r="A10" s="313">
        <f>A9+1</f>
        <v>2</v>
      </c>
      <c r="B10" s="1014"/>
      <c r="C10" s="1015"/>
      <c r="D10" s="1016"/>
      <c r="E10" s="305"/>
      <c r="F10" s="305"/>
      <c r="G10" s="305"/>
      <c r="H10" s="306"/>
      <c r="I10" s="306"/>
      <c r="J10" s="306"/>
      <c r="K10" s="314"/>
      <c r="L10" s="666"/>
      <c r="M10" s="309"/>
      <c r="N10" s="310"/>
      <c r="O10" s="310"/>
      <c r="P10" s="271">
        <f t="shared" si="0"/>
        <v>0</v>
      </c>
      <c r="Q10" s="260">
        <f>IFERROR(ROUNDDOWN($Q$51*P10/$P$51,0),0)</f>
        <v>0</v>
      </c>
      <c r="R10" s="277">
        <f t="shared" si="4"/>
        <v>0</v>
      </c>
      <c r="S10" s="309"/>
      <c r="T10" s="311"/>
      <c r="U10" s="311"/>
      <c r="V10" s="261">
        <f t="shared" si="2"/>
        <v>0</v>
      </c>
      <c r="W10" s="260"/>
      <c r="X10" s="260"/>
      <c r="Y10" s="260"/>
      <c r="Z10" s="310"/>
      <c r="AA10" s="613"/>
      <c r="AB10" s="283">
        <f t="shared" ref="AB10:AB36" si="5">V10-R10-W10-X10-Y10-Z10-AA10</f>
        <v>0</v>
      </c>
      <c r="AC10" s="1022"/>
      <c r="AD10" s="980"/>
      <c r="AE10" s="981"/>
      <c r="AF10" s="312"/>
      <c r="AG10" s="634"/>
      <c r="AH10" s="634">
        <v>100000</v>
      </c>
      <c r="AI10" s="634">
        <f t="shared" si="3"/>
        <v>100000</v>
      </c>
    </row>
    <row r="11" spans="1:35" ht="30" customHeight="1">
      <c r="A11" s="313">
        <f>A10+1</f>
        <v>3</v>
      </c>
      <c r="B11" s="1014"/>
      <c r="C11" s="1015"/>
      <c r="D11" s="1016"/>
      <c r="E11" s="305"/>
      <c r="F11" s="305"/>
      <c r="G11" s="305"/>
      <c r="H11" s="306"/>
      <c r="I11" s="306"/>
      <c r="J11" s="306"/>
      <c r="K11" s="314"/>
      <c r="L11" s="666"/>
      <c r="M11" s="309"/>
      <c r="N11" s="310"/>
      <c r="O11" s="310"/>
      <c r="P11" s="271">
        <f t="shared" si="0"/>
        <v>0</v>
      </c>
      <c r="Q11" s="260">
        <f>IFERROR(ROUNDDOWN($Q$51*P11/$P$51,0),0)</f>
        <v>0</v>
      </c>
      <c r="R11" s="277">
        <f t="shared" si="4"/>
        <v>0</v>
      </c>
      <c r="S11" s="309"/>
      <c r="T11" s="311"/>
      <c r="U11" s="311"/>
      <c r="V11" s="261">
        <f t="shared" si="2"/>
        <v>0</v>
      </c>
      <c r="W11" s="260"/>
      <c r="X11" s="260"/>
      <c r="Y11" s="260"/>
      <c r="Z11" s="310"/>
      <c r="AA11" s="613"/>
      <c r="AB11" s="283">
        <f t="shared" si="5"/>
        <v>0</v>
      </c>
      <c r="AC11" s="980"/>
      <c r="AD11" s="980"/>
      <c r="AE11" s="981"/>
      <c r="AF11" s="312"/>
      <c r="AG11" s="632"/>
      <c r="AH11" s="632">
        <v>100000</v>
      </c>
      <c r="AI11" s="632">
        <f t="shared" si="3"/>
        <v>100000</v>
      </c>
    </row>
    <row r="12" spans="1:35" ht="30" customHeight="1">
      <c r="A12" s="313">
        <f>A11+1</f>
        <v>4</v>
      </c>
      <c r="B12" s="1014"/>
      <c r="C12" s="1015"/>
      <c r="D12" s="1016"/>
      <c r="E12" s="305"/>
      <c r="F12" s="305"/>
      <c r="G12" s="305"/>
      <c r="H12" s="306"/>
      <c r="I12" s="306"/>
      <c r="J12" s="306"/>
      <c r="K12" s="314"/>
      <c r="L12" s="666"/>
      <c r="M12" s="309"/>
      <c r="N12" s="310"/>
      <c r="O12" s="310"/>
      <c r="P12" s="271">
        <f t="shared" si="0"/>
        <v>0</v>
      </c>
      <c r="Q12" s="260">
        <f>IFERROR(ROUNDDOWN($Q$51*P12/$P$51,0),0)</f>
        <v>0</v>
      </c>
      <c r="R12" s="277">
        <f t="shared" si="4"/>
        <v>0</v>
      </c>
      <c r="S12" s="309"/>
      <c r="T12" s="311"/>
      <c r="U12" s="311"/>
      <c r="V12" s="261">
        <f t="shared" si="2"/>
        <v>0</v>
      </c>
      <c r="W12" s="260"/>
      <c r="X12" s="260"/>
      <c r="Y12" s="260"/>
      <c r="Z12" s="310"/>
      <c r="AA12" s="613"/>
      <c r="AB12" s="283">
        <f t="shared" si="5"/>
        <v>0</v>
      </c>
      <c r="AC12" s="1020"/>
      <c r="AD12" s="1020"/>
      <c r="AE12" s="1021"/>
      <c r="AF12" s="312"/>
      <c r="AG12" s="633"/>
      <c r="AH12" s="633"/>
      <c r="AI12" s="633">
        <f t="shared" si="3"/>
        <v>0</v>
      </c>
    </row>
    <row r="13" spans="1:35" ht="30" customHeight="1">
      <c r="A13" s="313">
        <f t="shared" ref="A13:A49" si="6">A12+1</f>
        <v>5</v>
      </c>
      <c r="B13" s="1014"/>
      <c r="C13" s="1015"/>
      <c r="D13" s="1016"/>
      <c r="E13" s="305"/>
      <c r="F13" s="305"/>
      <c r="G13" s="305"/>
      <c r="H13" s="306"/>
      <c r="I13" s="305"/>
      <c r="J13" s="305"/>
      <c r="K13" s="315"/>
      <c r="L13" s="666"/>
      <c r="M13" s="309"/>
      <c r="N13" s="310"/>
      <c r="O13" s="310"/>
      <c r="P13" s="271">
        <f t="shared" si="0"/>
        <v>0</v>
      </c>
      <c r="Q13" s="260">
        <f t="shared" ref="Q13:Q37" si="7">IFERROR(ROUNDDOWN($Q$51*P13/$P$51,0),0)</f>
        <v>0</v>
      </c>
      <c r="R13" s="277">
        <f t="shared" si="4"/>
        <v>0</v>
      </c>
      <c r="S13" s="309"/>
      <c r="T13" s="311"/>
      <c r="U13" s="311"/>
      <c r="V13" s="261">
        <f t="shared" si="2"/>
        <v>0</v>
      </c>
      <c r="W13" s="260"/>
      <c r="X13" s="260"/>
      <c r="Y13" s="260"/>
      <c r="Z13" s="310"/>
      <c r="AA13" s="613"/>
      <c r="AB13" s="283">
        <f>V13-R13-W13-X13-Y13-Z13-AA13</f>
        <v>0</v>
      </c>
      <c r="AC13" s="980"/>
      <c r="AD13" s="980"/>
      <c r="AE13" s="981"/>
      <c r="AF13" s="312"/>
      <c r="AG13" s="633"/>
      <c r="AH13" s="633"/>
      <c r="AI13" s="633">
        <f t="shared" si="3"/>
        <v>0</v>
      </c>
    </row>
    <row r="14" spans="1:35" ht="30" customHeight="1">
      <c r="A14" s="313">
        <f t="shared" si="6"/>
        <v>6</v>
      </c>
      <c r="B14" s="1014"/>
      <c r="C14" s="1015"/>
      <c r="D14" s="1016"/>
      <c r="E14" s="305"/>
      <c r="F14" s="305"/>
      <c r="G14" s="305"/>
      <c r="H14" s="306"/>
      <c r="I14" s="306"/>
      <c r="J14" s="306"/>
      <c r="K14" s="314"/>
      <c r="L14" s="666"/>
      <c r="M14" s="309"/>
      <c r="N14" s="310"/>
      <c r="O14" s="310"/>
      <c r="P14" s="271">
        <f t="shared" si="0"/>
        <v>0</v>
      </c>
      <c r="Q14" s="260">
        <f t="shared" si="7"/>
        <v>0</v>
      </c>
      <c r="R14" s="277">
        <f t="shared" si="4"/>
        <v>0</v>
      </c>
      <c r="S14" s="309"/>
      <c r="T14" s="311"/>
      <c r="U14" s="311"/>
      <c r="V14" s="261">
        <f t="shared" si="2"/>
        <v>0</v>
      </c>
      <c r="W14" s="260"/>
      <c r="X14" s="260"/>
      <c r="Y14" s="260"/>
      <c r="Z14" s="310"/>
      <c r="AA14" s="613"/>
      <c r="AB14" s="283">
        <f t="shared" si="5"/>
        <v>0</v>
      </c>
      <c r="AC14" s="980"/>
      <c r="AD14" s="980"/>
      <c r="AE14" s="981"/>
      <c r="AF14" s="312"/>
      <c r="AG14" s="633"/>
      <c r="AH14" s="633"/>
      <c r="AI14" s="633">
        <f t="shared" si="3"/>
        <v>0</v>
      </c>
    </row>
    <row r="15" spans="1:35" ht="30" customHeight="1">
      <c r="A15" s="313">
        <f t="shared" si="6"/>
        <v>7</v>
      </c>
      <c r="B15" s="979"/>
      <c r="C15" s="979"/>
      <c r="D15" s="979"/>
      <c r="E15" s="305"/>
      <c r="F15" s="305"/>
      <c r="G15" s="305"/>
      <c r="H15" s="306"/>
      <c r="I15" s="316"/>
      <c r="J15" s="306"/>
      <c r="K15" s="314"/>
      <c r="L15" s="666"/>
      <c r="M15" s="309"/>
      <c r="N15" s="310"/>
      <c r="O15" s="310"/>
      <c r="P15" s="271">
        <f t="shared" si="0"/>
        <v>0</v>
      </c>
      <c r="Q15" s="260">
        <f t="shared" si="7"/>
        <v>0</v>
      </c>
      <c r="R15" s="277">
        <f t="shared" si="4"/>
        <v>0</v>
      </c>
      <c r="S15" s="309"/>
      <c r="T15" s="311"/>
      <c r="U15" s="311"/>
      <c r="V15" s="261">
        <f t="shared" si="2"/>
        <v>0</v>
      </c>
      <c r="W15" s="260"/>
      <c r="X15" s="260"/>
      <c r="Y15" s="260"/>
      <c r="Z15" s="310"/>
      <c r="AA15" s="613"/>
      <c r="AB15" s="283">
        <f t="shared" si="5"/>
        <v>0</v>
      </c>
      <c r="AC15" s="980"/>
      <c r="AD15" s="980"/>
      <c r="AE15" s="981"/>
      <c r="AF15" s="312"/>
      <c r="AG15" s="633"/>
      <c r="AH15" s="633"/>
      <c r="AI15" s="633">
        <f t="shared" si="3"/>
        <v>0</v>
      </c>
    </row>
    <row r="16" spans="1:35" ht="30" customHeight="1">
      <c r="A16" s="313">
        <f t="shared" si="6"/>
        <v>8</v>
      </c>
      <c r="B16" s="979"/>
      <c r="C16" s="979"/>
      <c r="D16" s="979"/>
      <c r="E16" s="305"/>
      <c r="F16" s="305"/>
      <c r="G16" s="305"/>
      <c r="H16" s="306"/>
      <c r="I16" s="316"/>
      <c r="J16" s="306"/>
      <c r="K16" s="314"/>
      <c r="L16" s="666"/>
      <c r="M16" s="309"/>
      <c r="N16" s="310"/>
      <c r="O16" s="310"/>
      <c r="P16" s="271">
        <f t="shared" si="0"/>
        <v>0</v>
      </c>
      <c r="Q16" s="260">
        <f t="shared" si="7"/>
        <v>0</v>
      </c>
      <c r="R16" s="277">
        <f t="shared" si="4"/>
        <v>0</v>
      </c>
      <c r="S16" s="309"/>
      <c r="T16" s="311"/>
      <c r="U16" s="311"/>
      <c r="V16" s="261">
        <f t="shared" si="2"/>
        <v>0</v>
      </c>
      <c r="W16" s="260"/>
      <c r="X16" s="260"/>
      <c r="Y16" s="260"/>
      <c r="Z16" s="310"/>
      <c r="AA16" s="613"/>
      <c r="AB16" s="283">
        <f t="shared" si="5"/>
        <v>0</v>
      </c>
      <c r="AC16" s="980"/>
      <c r="AD16" s="980"/>
      <c r="AE16" s="981"/>
      <c r="AF16" s="312"/>
      <c r="AG16" s="631"/>
      <c r="AH16" s="631"/>
      <c r="AI16" s="631">
        <f t="shared" si="3"/>
        <v>0</v>
      </c>
    </row>
    <row r="17" spans="1:35" ht="30" customHeight="1">
      <c r="A17" s="313">
        <f t="shared" si="6"/>
        <v>9</v>
      </c>
      <c r="B17" s="979"/>
      <c r="C17" s="979"/>
      <c r="D17" s="979"/>
      <c r="E17" s="305"/>
      <c r="F17" s="305"/>
      <c r="G17" s="305"/>
      <c r="H17" s="306"/>
      <c r="I17" s="316"/>
      <c r="J17" s="306"/>
      <c r="K17" s="314"/>
      <c r="L17" s="666"/>
      <c r="M17" s="309"/>
      <c r="N17" s="310"/>
      <c r="O17" s="310"/>
      <c r="P17" s="271">
        <f t="shared" si="0"/>
        <v>0</v>
      </c>
      <c r="Q17" s="260">
        <f t="shared" si="7"/>
        <v>0</v>
      </c>
      <c r="R17" s="277">
        <f t="shared" si="4"/>
        <v>0</v>
      </c>
      <c r="S17" s="309"/>
      <c r="T17" s="311"/>
      <c r="U17" s="311"/>
      <c r="V17" s="261">
        <f>SUM(+S17+T17+U17)</f>
        <v>0</v>
      </c>
      <c r="W17" s="260"/>
      <c r="X17" s="260"/>
      <c r="Y17" s="260"/>
      <c r="Z17" s="310"/>
      <c r="AA17" s="613"/>
      <c r="AB17" s="283">
        <f t="shared" si="5"/>
        <v>0</v>
      </c>
      <c r="AC17" s="980"/>
      <c r="AD17" s="980"/>
      <c r="AE17" s="981"/>
      <c r="AF17" s="312"/>
      <c r="AG17" s="627"/>
      <c r="AH17" s="627"/>
      <c r="AI17" s="627">
        <f t="shared" si="3"/>
        <v>0</v>
      </c>
    </row>
    <row r="18" spans="1:35" ht="30" customHeight="1">
      <c r="A18" s="313">
        <f t="shared" si="6"/>
        <v>10</v>
      </c>
      <c r="B18" s="979"/>
      <c r="C18" s="979"/>
      <c r="D18" s="979"/>
      <c r="E18" s="305"/>
      <c r="F18" s="305"/>
      <c r="G18" s="305"/>
      <c r="H18" s="306"/>
      <c r="I18" s="316"/>
      <c r="J18" s="306"/>
      <c r="K18" s="314"/>
      <c r="L18" s="666"/>
      <c r="M18" s="309"/>
      <c r="N18" s="310"/>
      <c r="O18" s="310"/>
      <c r="P18" s="271">
        <f t="shared" si="0"/>
        <v>0</v>
      </c>
      <c r="Q18" s="260">
        <f>IFERROR(ROUNDDOWN($Q$51*P18/$P$51,0),0)</f>
        <v>0</v>
      </c>
      <c r="R18" s="277">
        <f t="shared" si="4"/>
        <v>0</v>
      </c>
      <c r="S18" s="309"/>
      <c r="T18" s="311"/>
      <c r="U18" s="311"/>
      <c r="V18" s="261">
        <f>SUM(+S18+T18+U18)</f>
        <v>0</v>
      </c>
      <c r="W18" s="260"/>
      <c r="X18" s="260"/>
      <c r="Y18" s="260"/>
      <c r="Z18" s="310"/>
      <c r="AA18" s="613"/>
      <c r="AB18" s="283">
        <f t="shared" si="5"/>
        <v>0</v>
      </c>
      <c r="AC18" s="980"/>
      <c r="AD18" s="980"/>
      <c r="AE18" s="981"/>
      <c r="AF18" s="312"/>
      <c r="AG18" s="632"/>
      <c r="AH18" s="632"/>
      <c r="AI18" s="632">
        <f t="shared" si="3"/>
        <v>0</v>
      </c>
    </row>
    <row r="19" spans="1:35" ht="30" customHeight="1">
      <c r="A19" s="313">
        <f t="shared" si="6"/>
        <v>11</v>
      </c>
      <c r="B19" s="979"/>
      <c r="C19" s="979"/>
      <c r="D19" s="979"/>
      <c r="E19" s="305"/>
      <c r="F19" s="305"/>
      <c r="G19" s="305"/>
      <c r="H19" s="306"/>
      <c r="I19" s="316"/>
      <c r="J19" s="306"/>
      <c r="K19" s="314"/>
      <c r="L19" s="666"/>
      <c r="M19" s="309"/>
      <c r="N19" s="310"/>
      <c r="O19" s="310"/>
      <c r="P19" s="271">
        <f t="shared" si="0"/>
        <v>0</v>
      </c>
      <c r="Q19" s="260">
        <f t="shared" si="7"/>
        <v>0</v>
      </c>
      <c r="R19" s="277">
        <f t="shared" si="4"/>
        <v>0</v>
      </c>
      <c r="S19" s="309"/>
      <c r="T19" s="311"/>
      <c r="U19" s="311"/>
      <c r="V19" s="261">
        <f>SUM(+S19+T19+U19)</f>
        <v>0</v>
      </c>
      <c r="W19" s="260"/>
      <c r="X19" s="260"/>
      <c r="Y19" s="260"/>
      <c r="Z19" s="310"/>
      <c r="AA19" s="613"/>
      <c r="AB19" s="283">
        <f t="shared" si="5"/>
        <v>0</v>
      </c>
      <c r="AC19" s="980"/>
      <c r="AD19" s="980"/>
      <c r="AE19" s="981"/>
      <c r="AF19" s="312"/>
      <c r="AG19" s="633"/>
      <c r="AH19" s="633"/>
      <c r="AI19" s="633">
        <f t="shared" ref="AI19:AI36" si="8">SUM(AG19:AH19)</f>
        <v>0</v>
      </c>
    </row>
    <row r="20" spans="1:35" ht="30" customHeight="1">
      <c r="A20" s="313">
        <f t="shared" si="6"/>
        <v>12</v>
      </c>
      <c r="B20" s="979"/>
      <c r="C20" s="979"/>
      <c r="D20" s="979"/>
      <c r="E20" s="305"/>
      <c r="F20" s="305"/>
      <c r="G20" s="305"/>
      <c r="H20" s="306"/>
      <c r="I20" s="316"/>
      <c r="J20" s="306"/>
      <c r="K20" s="314"/>
      <c r="L20" s="666"/>
      <c r="M20" s="309"/>
      <c r="N20" s="310"/>
      <c r="O20" s="310"/>
      <c r="P20" s="271">
        <f t="shared" si="0"/>
        <v>0</v>
      </c>
      <c r="Q20" s="260">
        <f>IFERROR(ROUNDDOWN($Q$51*P20/$P$51,0),0)</f>
        <v>0</v>
      </c>
      <c r="R20" s="277">
        <f t="shared" si="4"/>
        <v>0</v>
      </c>
      <c r="S20" s="309"/>
      <c r="T20" s="311"/>
      <c r="U20" s="311"/>
      <c r="V20" s="261">
        <f t="shared" si="2"/>
        <v>0</v>
      </c>
      <c r="W20" s="260"/>
      <c r="X20" s="260"/>
      <c r="Y20" s="260"/>
      <c r="Z20" s="310"/>
      <c r="AA20" s="613"/>
      <c r="AB20" s="283">
        <f t="shared" si="5"/>
        <v>0</v>
      </c>
      <c r="AC20" s="980"/>
      <c r="AD20" s="980"/>
      <c r="AE20" s="981"/>
      <c r="AF20" s="312"/>
      <c r="AG20" s="633"/>
      <c r="AH20" s="633"/>
      <c r="AI20" s="633">
        <f t="shared" si="8"/>
        <v>0</v>
      </c>
    </row>
    <row r="21" spans="1:35" ht="30" customHeight="1">
      <c r="A21" s="313">
        <f t="shared" si="6"/>
        <v>13</v>
      </c>
      <c r="B21" s="979"/>
      <c r="C21" s="979"/>
      <c r="D21" s="979"/>
      <c r="E21" s="305"/>
      <c r="F21" s="305"/>
      <c r="G21" s="305"/>
      <c r="H21" s="306"/>
      <c r="I21" s="316"/>
      <c r="J21" s="306"/>
      <c r="K21" s="314"/>
      <c r="L21" s="666"/>
      <c r="M21" s="309"/>
      <c r="N21" s="310"/>
      <c r="O21" s="310"/>
      <c r="P21" s="271">
        <f t="shared" si="0"/>
        <v>0</v>
      </c>
      <c r="Q21" s="260">
        <f t="shared" si="7"/>
        <v>0</v>
      </c>
      <c r="R21" s="277">
        <f t="shared" si="4"/>
        <v>0</v>
      </c>
      <c r="S21" s="309"/>
      <c r="T21" s="311"/>
      <c r="U21" s="311"/>
      <c r="V21" s="261">
        <f t="shared" si="2"/>
        <v>0</v>
      </c>
      <c r="W21" s="260"/>
      <c r="X21" s="260"/>
      <c r="Y21" s="260"/>
      <c r="Z21" s="310"/>
      <c r="AA21" s="613"/>
      <c r="AB21" s="283">
        <f t="shared" si="5"/>
        <v>0</v>
      </c>
      <c r="AC21" s="980"/>
      <c r="AD21" s="980"/>
      <c r="AE21" s="981"/>
      <c r="AF21" s="312"/>
      <c r="AG21" s="633"/>
      <c r="AH21" s="633"/>
      <c r="AI21" s="633">
        <f t="shared" si="8"/>
        <v>0</v>
      </c>
    </row>
    <row r="22" spans="1:35" ht="30" customHeight="1">
      <c r="A22" s="313">
        <f t="shared" si="6"/>
        <v>14</v>
      </c>
      <c r="B22" s="979"/>
      <c r="C22" s="979"/>
      <c r="D22" s="979"/>
      <c r="E22" s="305"/>
      <c r="F22" s="305"/>
      <c r="G22" s="305"/>
      <c r="H22" s="306"/>
      <c r="I22" s="316"/>
      <c r="J22" s="306"/>
      <c r="K22" s="314"/>
      <c r="L22" s="666"/>
      <c r="M22" s="309"/>
      <c r="N22" s="310"/>
      <c r="O22" s="310"/>
      <c r="P22" s="271">
        <f t="shared" si="0"/>
        <v>0</v>
      </c>
      <c r="Q22" s="260">
        <f>IFERROR(ROUNDDOWN($Q$51*P22/$P$51,0),0)</f>
        <v>0</v>
      </c>
      <c r="R22" s="277">
        <f t="shared" si="4"/>
        <v>0</v>
      </c>
      <c r="S22" s="309"/>
      <c r="T22" s="311"/>
      <c r="U22" s="311"/>
      <c r="V22" s="261">
        <f t="shared" si="2"/>
        <v>0</v>
      </c>
      <c r="W22" s="260"/>
      <c r="X22" s="260"/>
      <c r="Y22" s="260"/>
      <c r="Z22" s="310"/>
      <c r="AA22" s="613"/>
      <c r="AB22" s="283">
        <f t="shared" si="5"/>
        <v>0</v>
      </c>
      <c r="AC22" s="980"/>
      <c r="AD22" s="980"/>
      <c r="AE22" s="981"/>
      <c r="AF22" s="312"/>
      <c r="AG22" s="633"/>
      <c r="AH22" s="633"/>
      <c r="AI22" s="633">
        <f>SUM(AG22:AH22)</f>
        <v>0</v>
      </c>
    </row>
    <row r="23" spans="1:35" ht="30" customHeight="1">
      <c r="A23" s="313">
        <f t="shared" si="6"/>
        <v>15</v>
      </c>
      <c r="B23" s="979"/>
      <c r="C23" s="979"/>
      <c r="D23" s="979"/>
      <c r="E23" s="305"/>
      <c r="F23" s="305"/>
      <c r="G23" s="305"/>
      <c r="H23" s="306"/>
      <c r="I23" s="316"/>
      <c r="J23" s="306"/>
      <c r="K23" s="314"/>
      <c r="L23" s="666"/>
      <c r="M23" s="309"/>
      <c r="N23" s="310"/>
      <c r="O23" s="310"/>
      <c r="P23" s="271">
        <f t="shared" si="0"/>
        <v>0</v>
      </c>
      <c r="Q23" s="260">
        <f t="shared" si="7"/>
        <v>0</v>
      </c>
      <c r="R23" s="277">
        <f t="shared" si="4"/>
        <v>0</v>
      </c>
      <c r="S23" s="309"/>
      <c r="T23" s="311"/>
      <c r="U23" s="311"/>
      <c r="V23" s="261">
        <f t="shared" si="2"/>
        <v>0</v>
      </c>
      <c r="W23" s="260"/>
      <c r="X23" s="260"/>
      <c r="Y23" s="260"/>
      <c r="Z23" s="310"/>
      <c r="AA23" s="613"/>
      <c r="AB23" s="283">
        <f t="shared" si="5"/>
        <v>0</v>
      </c>
      <c r="AC23" s="980"/>
      <c r="AD23" s="980"/>
      <c r="AE23" s="981"/>
      <c r="AF23" s="312"/>
      <c r="AG23" s="633"/>
      <c r="AH23" s="633"/>
      <c r="AI23" s="633">
        <f>SUM(AG23:AH23)</f>
        <v>0</v>
      </c>
    </row>
    <row r="24" spans="1:35" ht="30" customHeight="1">
      <c r="A24" s="313">
        <f t="shared" si="6"/>
        <v>16</v>
      </c>
      <c r="B24" s="979"/>
      <c r="C24" s="979"/>
      <c r="D24" s="979"/>
      <c r="E24" s="305"/>
      <c r="F24" s="305"/>
      <c r="G24" s="305"/>
      <c r="H24" s="306"/>
      <c r="I24" s="316"/>
      <c r="J24" s="306"/>
      <c r="K24" s="314"/>
      <c r="L24" s="666"/>
      <c r="M24" s="309"/>
      <c r="N24" s="310"/>
      <c r="O24" s="310"/>
      <c r="P24" s="271">
        <f t="shared" si="0"/>
        <v>0</v>
      </c>
      <c r="Q24" s="260">
        <f t="shared" si="7"/>
        <v>0</v>
      </c>
      <c r="R24" s="277">
        <f t="shared" si="4"/>
        <v>0</v>
      </c>
      <c r="S24" s="309"/>
      <c r="T24" s="311"/>
      <c r="U24" s="311"/>
      <c r="V24" s="261">
        <f t="shared" si="2"/>
        <v>0</v>
      </c>
      <c r="W24" s="260"/>
      <c r="X24" s="260"/>
      <c r="Y24" s="260"/>
      <c r="Z24" s="310"/>
      <c r="AA24" s="613"/>
      <c r="AB24" s="283">
        <f t="shared" si="5"/>
        <v>0</v>
      </c>
      <c r="AC24" s="980"/>
      <c r="AD24" s="980"/>
      <c r="AE24" s="981"/>
      <c r="AF24" s="312"/>
      <c r="AG24" s="633"/>
      <c r="AH24" s="633"/>
      <c r="AI24" s="633">
        <f>SUM(AG24:AH24)</f>
        <v>0</v>
      </c>
    </row>
    <row r="25" spans="1:35" ht="30" customHeight="1">
      <c r="A25" s="313">
        <f t="shared" si="6"/>
        <v>17</v>
      </c>
      <c r="B25" s="979"/>
      <c r="C25" s="979"/>
      <c r="D25" s="979"/>
      <c r="E25" s="305"/>
      <c r="F25" s="305"/>
      <c r="G25" s="305"/>
      <c r="H25" s="306"/>
      <c r="I25" s="316"/>
      <c r="J25" s="306"/>
      <c r="K25" s="314"/>
      <c r="L25" s="666"/>
      <c r="M25" s="309"/>
      <c r="N25" s="310"/>
      <c r="O25" s="310"/>
      <c r="P25" s="271">
        <f t="shared" si="0"/>
        <v>0</v>
      </c>
      <c r="Q25" s="260">
        <f t="shared" si="7"/>
        <v>0</v>
      </c>
      <c r="R25" s="277">
        <f t="shared" si="4"/>
        <v>0</v>
      </c>
      <c r="S25" s="309"/>
      <c r="T25" s="311"/>
      <c r="U25" s="311"/>
      <c r="V25" s="261">
        <f t="shared" si="2"/>
        <v>0</v>
      </c>
      <c r="W25" s="260"/>
      <c r="X25" s="260"/>
      <c r="Y25" s="260"/>
      <c r="Z25" s="310"/>
      <c r="AA25" s="613"/>
      <c r="AB25" s="283">
        <f t="shared" si="5"/>
        <v>0</v>
      </c>
      <c r="AC25" s="980"/>
      <c r="AD25" s="980"/>
      <c r="AE25" s="981"/>
      <c r="AF25" s="312"/>
      <c r="AG25" s="633"/>
      <c r="AH25" s="633"/>
      <c r="AI25" s="633">
        <f t="shared" si="8"/>
        <v>0</v>
      </c>
    </row>
    <row r="26" spans="1:35" ht="30" customHeight="1">
      <c r="A26" s="313">
        <f t="shared" si="6"/>
        <v>18</v>
      </c>
      <c r="B26" s="979"/>
      <c r="C26" s="979"/>
      <c r="D26" s="979"/>
      <c r="E26" s="305"/>
      <c r="F26" s="305"/>
      <c r="G26" s="305"/>
      <c r="H26" s="306"/>
      <c r="I26" s="316"/>
      <c r="J26" s="306"/>
      <c r="K26" s="314"/>
      <c r="L26" s="666"/>
      <c r="M26" s="309"/>
      <c r="N26" s="310"/>
      <c r="O26" s="310"/>
      <c r="P26" s="271">
        <f t="shared" si="0"/>
        <v>0</v>
      </c>
      <c r="Q26" s="260">
        <f t="shared" si="7"/>
        <v>0</v>
      </c>
      <c r="R26" s="277">
        <f t="shared" si="4"/>
        <v>0</v>
      </c>
      <c r="S26" s="309"/>
      <c r="T26" s="311"/>
      <c r="U26" s="311"/>
      <c r="V26" s="261">
        <f t="shared" si="2"/>
        <v>0</v>
      </c>
      <c r="W26" s="260"/>
      <c r="X26" s="260"/>
      <c r="Y26" s="260"/>
      <c r="Z26" s="310"/>
      <c r="AA26" s="613"/>
      <c r="AB26" s="283">
        <f t="shared" si="5"/>
        <v>0</v>
      </c>
      <c r="AC26" s="980"/>
      <c r="AD26" s="980"/>
      <c r="AE26" s="981"/>
      <c r="AF26" s="312"/>
      <c r="AG26" s="633"/>
      <c r="AH26" s="633"/>
      <c r="AI26" s="633">
        <f>SUM(AG26:AH26)</f>
        <v>0</v>
      </c>
    </row>
    <row r="27" spans="1:35" ht="30" customHeight="1">
      <c r="A27" s="313">
        <f t="shared" si="6"/>
        <v>19</v>
      </c>
      <c r="B27" s="979"/>
      <c r="C27" s="979"/>
      <c r="D27" s="979"/>
      <c r="E27" s="305"/>
      <c r="F27" s="305"/>
      <c r="G27" s="305"/>
      <c r="H27" s="306"/>
      <c r="I27" s="316"/>
      <c r="J27" s="306"/>
      <c r="K27" s="314"/>
      <c r="L27" s="666"/>
      <c r="M27" s="309"/>
      <c r="N27" s="310"/>
      <c r="O27" s="310"/>
      <c r="P27" s="272">
        <f t="shared" si="0"/>
        <v>0</v>
      </c>
      <c r="Q27" s="260">
        <f t="shared" si="7"/>
        <v>0</v>
      </c>
      <c r="R27" s="277">
        <f t="shared" si="4"/>
        <v>0</v>
      </c>
      <c r="S27" s="309"/>
      <c r="T27" s="311"/>
      <c r="U27" s="311"/>
      <c r="V27" s="261">
        <f t="shared" si="2"/>
        <v>0</v>
      </c>
      <c r="W27" s="260"/>
      <c r="X27" s="260"/>
      <c r="Y27" s="260"/>
      <c r="Z27" s="310"/>
      <c r="AA27" s="613"/>
      <c r="AB27" s="283">
        <f t="shared" si="5"/>
        <v>0</v>
      </c>
      <c r="AC27" s="980"/>
      <c r="AD27" s="980"/>
      <c r="AE27" s="981"/>
      <c r="AF27" s="312"/>
      <c r="AG27" s="633"/>
      <c r="AH27" s="633"/>
      <c r="AI27" s="633">
        <f t="shared" si="8"/>
        <v>0</v>
      </c>
    </row>
    <row r="28" spans="1:35" ht="30" customHeight="1">
      <c r="A28" s="313">
        <f t="shared" si="6"/>
        <v>20</v>
      </c>
      <c r="B28" s="979"/>
      <c r="C28" s="979"/>
      <c r="D28" s="979"/>
      <c r="E28" s="305"/>
      <c r="F28" s="305"/>
      <c r="G28" s="305"/>
      <c r="H28" s="306"/>
      <c r="I28" s="316"/>
      <c r="J28" s="306"/>
      <c r="K28" s="314"/>
      <c r="L28" s="666"/>
      <c r="M28" s="309"/>
      <c r="N28" s="310"/>
      <c r="O28" s="310"/>
      <c r="P28" s="272">
        <f t="shared" si="0"/>
        <v>0</v>
      </c>
      <c r="Q28" s="260">
        <f t="shared" si="7"/>
        <v>0</v>
      </c>
      <c r="R28" s="277">
        <f t="shared" si="4"/>
        <v>0</v>
      </c>
      <c r="S28" s="309"/>
      <c r="T28" s="311"/>
      <c r="U28" s="311"/>
      <c r="V28" s="261">
        <f t="shared" si="2"/>
        <v>0</v>
      </c>
      <c r="W28" s="260"/>
      <c r="X28" s="260"/>
      <c r="Y28" s="260"/>
      <c r="Z28" s="310"/>
      <c r="AA28" s="613"/>
      <c r="AB28" s="283">
        <f t="shared" si="5"/>
        <v>0</v>
      </c>
      <c r="AC28" s="980"/>
      <c r="AD28" s="980"/>
      <c r="AE28" s="981"/>
      <c r="AF28" s="312"/>
      <c r="AG28" s="633"/>
      <c r="AH28" s="633"/>
      <c r="AI28" s="633">
        <f t="shared" si="8"/>
        <v>0</v>
      </c>
    </row>
    <row r="29" spans="1:35" ht="30" customHeight="1">
      <c r="A29" s="313">
        <f t="shared" si="6"/>
        <v>21</v>
      </c>
      <c r="B29" s="979"/>
      <c r="C29" s="979"/>
      <c r="D29" s="979"/>
      <c r="E29" s="305"/>
      <c r="F29" s="305"/>
      <c r="G29" s="305"/>
      <c r="H29" s="306"/>
      <c r="I29" s="316"/>
      <c r="J29" s="306"/>
      <c r="K29" s="314"/>
      <c r="L29" s="666"/>
      <c r="M29" s="309"/>
      <c r="N29" s="310"/>
      <c r="O29" s="310"/>
      <c r="P29" s="272">
        <f t="shared" si="0"/>
        <v>0</v>
      </c>
      <c r="Q29" s="260">
        <f t="shared" si="7"/>
        <v>0</v>
      </c>
      <c r="R29" s="277">
        <f t="shared" si="4"/>
        <v>0</v>
      </c>
      <c r="S29" s="309"/>
      <c r="T29" s="311"/>
      <c r="U29" s="311"/>
      <c r="V29" s="261">
        <f t="shared" si="2"/>
        <v>0</v>
      </c>
      <c r="W29" s="260"/>
      <c r="X29" s="260"/>
      <c r="Y29" s="260"/>
      <c r="Z29" s="310"/>
      <c r="AA29" s="613"/>
      <c r="AB29" s="283">
        <f t="shared" si="5"/>
        <v>0</v>
      </c>
      <c r="AC29" s="980"/>
      <c r="AD29" s="980"/>
      <c r="AE29" s="981"/>
      <c r="AF29" s="312"/>
      <c r="AG29" s="633"/>
      <c r="AH29" s="633"/>
      <c r="AI29" s="633">
        <f t="shared" si="8"/>
        <v>0</v>
      </c>
    </row>
    <row r="30" spans="1:35" ht="30" customHeight="1">
      <c r="A30" s="313">
        <f t="shared" si="6"/>
        <v>22</v>
      </c>
      <c r="B30" s="979"/>
      <c r="C30" s="979"/>
      <c r="D30" s="979"/>
      <c r="E30" s="305"/>
      <c r="F30" s="305"/>
      <c r="G30" s="305"/>
      <c r="H30" s="306"/>
      <c r="I30" s="316"/>
      <c r="J30" s="306"/>
      <c r="K30" s="314"/>
      <c r="L30" s="666"/>
      <c r="M30" s="309"/>
      <c r="N30" s="310"/>
      <c r="O30" s="310"/>
      <c r="P30" s="272">
        <f t="shared" si="0"/>
        <v>0</v>
      </c>
      <c r="Q30" s="260">
        <f t="shared" si="7"/>
        <v>0</v>
      </c>
      <c r="R30" s="277">
        <f t="shared" si="4"/>
        <v>0</v>
      </c>
      <c r="S30" s="309"/>
      <c r="T30" s="311"/>
      <c r="U30" s="311"/>
      <c r="V30" s="261">
        <f t="shared" si="2"/>
        <v>0</v>
      </c>
      <c r="W30" s="260"/>
      <c r="X30" s="260"/>
      <c r="Y30" s="260"/>
      <c r="Z30" s="310"/>
      <c r="AA30" s="613"/>
      <c r="AB30" s="283">
        <f t="shared" si="5"/>
        <v>0</v>
      </c>
      <c r="AC30" s="980"/>
      <c r="AD30" s="980"/>
      <c r="AE30" s="981"/>
      <c r="AF30" s="312"/>
      <c r="AG30" s="633"/>
      <c r="AH30" s="633"/>
      <c r="AI30" s="633">
        <f t="shared" si="8"/>
        <v>0</v>
      </c>
    </row>
    <row r="31" spans="1:35" ht="30" customHeight="1">
      <c r="A31" s="313">
        <f t="shared" si="6"/>
        <v>23</v>
      </c>
      <c r="B31" s="979"/>
      <c r="C31" s="979"/>
      <c r="D31" s="979"/>
      <c r="E31" s="305"/>
      <c r="F31" s="305"/>
      <c r="G31" s="305"/>
      <c r="H31" s="306"/>
      <c r="I31" s="316"/>
      <c r="J31" s="306"/>
      <c r="K31" s="314"/>
      <c r="L31" s="666"/>
      <c r="M31" s="309"/>
      <c r="N31" s="310"/>
      <c r="O31" s="310"/>
      <c r="P31" s="272">
        <f t="shared" si="0"/>
        <v>0</v>
      </c>
      <c r="Q31" s="260">
        <f t="shared" si="7"/>
        <v>0</v>
      </c>
      <c r="R31" s="277">
        <f t="shared" si="4"/>
        <v>0</v>
      </c>
      <c r="S31" s="309"/>
      <c r="T31" s="311"/>
      <c r="U31" s="311"/>
      <c r="V31" s="261">
        <f t="shared" si="2"/>
        <v>0</v>
      </c>
      <c r="W31" s="260"/>
      <c r="X31" s="260"/>
      <c r="Y31" s="260"/>
      <c r="Z31" s="310"/>
      <c r="AA31" s="613"/>
      <c r="AB31" s="283">
        <f t="shared" si="5"/>
        <v>0</v>
      </c>
      <c r="AC31" s="980"/>
      <c r="AD31" s="980"/>
      <c r="AE31" s="981"/>
      <c r="AF31" s="312"/>
      <c r="AG31" s="633"/>
      <c r="AH31" s="633"/>
      <c r="AI31" s="633">
        <f t="shared" si="8"/>
        <v>0</v>
      </c>
    </row>
    <row r="32" spans="1:35" ht="30" customHeight="1">
      <c r="A32" s="313">
        <f t="shared" si="6"/>
        <v>24</v>
      </c>
      <c r="B32" s="979"/>
      <c r="C32" s="979"/>
      <c r="D32" s="979"/>
      <c r="E32" s="305"/>
      <c r="F32" s="305"/>
      <c r="G32" s="305"/>
      <c r="H32" s="306"/>
      <c r="I32" s="316"/>
      <c r="J32" s="306"/>
      <c r="K32" s="314"/>
      <c r="L32" s="666"/>
      <c r="M32" s="309"/>
      <c r="N32" s="310"/>
      <c r="O32" s="310"/>
      <c r="P32" s="272">
        <f t="shared" si="0"/>
        <v>0</v>
      </c>
      <c r="Q32" s="260">
        <f t="shared" si="7"/>
        <v>0</v>
      </c>
      <c r="R32" s="277">
        <f t="shared" si="4"/>
        <v>0</v>
      </c>
      <c r="S32" s="309"/>
      <c r="T32" s="311"/>
      <c r="U32" s="311"/>
      <c r="V32" s="261">
        <f>SUM(+S32+T32+U32)</f>
        <v>0</v>
      </c>
      <c r="W32" s="260"/>
      <c r="X32" s="260"/>
      <c r="Y32" s="260"/>
      <c r="Z32" s="310"/>
      <c r="AA32" s="613"/>
      <c r="AB32" s="283">
        <f t="shared" si="5"/>
        <v>0</v>
      </c>
      <c r="AC32" s="980"/>
      <c r="AD32" s="980"/>
      <c r="AE32" s="981"/>
      <c r="AF32" s="312"/>
      <c r="AG32" s="633"/>
      <c r="AH32" s="633"/>
      <c r="AI32" s="633">
        <f t="shared" si="8"/>
        <v>0</v>
      </c>
    </row>
    <row r="33" spans="1:35" ht="30" customHeight="1">
      <c r="A33" s="313">
        <f t="shared" si="6"/>
        <v>25</v>
      </c>
      <c r="B33" s="979"/>
      <c r="C33" s="979"/>
      <c r="D33" s="979"/>
      <c r="E33" s="305"/>
      <c r="F33" s="305"/>
      <c r="G33" s="305"/>
      <c r="H33" s="306"/>
      <c r="I33" s="316"/>
      <c r="J33" s="306"/>
      <c r="K33" s="314"/>
      <c r="L33" s="666"/>
      <c r="M33" s="309"/>
      <c r="N33" s="310"/>
      <c r="O33" s="310"/>
      <c r="P33" s="272">
        <f t="shared" si="0"/>
        <v>0</v>
      </c>
      <c r="Q33" s="260">
        <f t="shared" si="7"/>
        <v>0</v>
      </c>
      <c r="R33" s="277">
        <f t="shared" si="4"/>
        <v>0</v>
      </c>
      <c r="S33" s="309"/>
      <c r="T33" s="311"/>
      <c r="U33" s="311"/>
      <c r="V33" s="261">
        <f t="shared" si="2"/>
        <v>0</v>
      </c>
      <c r="W33" s="260"/>
      <c r="X33" s="260"/>
      <c r="Y33" s="260"/>
      <c r="Z33" s="310"/>
      <c r="AA33" s="613"/>
      <c r="AB33" s="283">
        <f t="shared" si="5"/>
        <v>0</v>
      </c>
      <c r="AC33" s="980"/>
      <c r="AD33" s="980"/>
      <c r="AE33" s="981"/>
      <c r="AF33" s="312"/>
      <c r="AG33" s="633"/>
      <c r="AH33" s="633"/>
      <c r="AI33" s="633">
        <f t="shared" si="8"/>
        <v>0</v>
      </c>
    </row>
    <row r="34" spans="1:35" ht="30" customHeight="1">
      <c r="A34" s="313">
        <f t="shared" si="6"/>
        <v>26</v>
      </c>
      <c r="B34" s="979"/>
      <c r="C34" s="979"/>
      <c r="D34" s="979"/>
      <c r="E34" s="305"/>
      <c r="F34" s="305"/>
      <c r="G34" s="305"/>
      <c r="H34" s="306"/>
      <c r="I34" s="316"/>
      <c r="J34" s="306"/>
      <c r="K34" s="314"/>
      <c r="L34" s="666"/>
      <c r="M34" s="309"/>
      <c r="N34" s="310"/>
      <c r="O34" s="310"/>
      <c r="P34" s="272">
        <f t="shared" si="0"/>
        <v>0</v>
      </c>
      <c r="Q34" s="260">
        <f t="shared" si="7"/>
        <v>0</v>
      </c>
      <c r="R34" s="277">
        <f t="shared" si="4"/>
        <v>0</v>
      </c>
      <c r="S34" s="309"/>
      <c r="T34" s="311"/>
      <c r="U34" s="311"/>
      <c r="V34" s="261">
        <f t="shared" si="2"/>
        <v>0</v>
      </c>
      <c r="W34" s="260"/>
      <c r="X34" s="260"/>
      <c r="Y34" s="260"/>
      <c r="Z34" s="310"/>
      <c r="AA34" s="613"/>
      <c r="AB34" s="283">
        <f t="shared" si="5"/>
        <v>0</v>
      </c>
      <c r="AC34" s="980"/>
      <c r="AD34" s="980"/>
      <c r="AE34" s="981"/>
      <c r="AF34" s="312"/>
      <c r="AG34" s="633"/>
      <c r="AH34" s="633"/>
      <c r="AI34" s="633">
        <f t="shared" si="8"/>
        <v>0</v>
      </c>
    </row>
    <row r="35" spans="1:35" ht="30" customHeight="1">
      <c r="A35" s="313">
        <f t="shared" si="6"/>
        <v>27</v>
      </c>
      <c r="B35" s="979"/>
      <c r="C35" s="979"/>
      <c r="D35" s="979"/>
      <c r="E35" s="305"/>
      <c r="F35" s="305"/>
      <c r="G35" s="305"/>
      <c r="H35" s="306"/>
      <c r="I35" s="316"/>
      <c r="J35" s="306"/>
      <c r="K35" s="314"/>
      <c r="L35" s="666"/>
      <c r="M35" s="309"/>
      <c r="N35" s="310"/>
      <c r="O35" s="310"/>
      <c r="P35" s="272">
        <f t="shared" si="0"/>
        <v>0</v>
      </c>
      <c r="Q35" s="260">
        <f t="shared" si="7"/>
        <v>0</v>
      </c>
      <c r="R35" s="277">
        <f t="shared" si="4"/>
        <v>0</v>
      </c>
      <c r="S35" s="309"/>
      <c r="T35" s="311"/>
      <c r="U35" s="311"/>
      <c r="V35" s="261">
        <f t="shared" si="2"/>
        <v>0</v>
      </c>
      <c r="W35" s="260"/>
      <c r="X35" s="260"/>
      <c r="Y35" s="260"/>
      <c r="Z35" s="310"/>
      <c r="AA35" s="613"/>
      <c r="AB35" s="283">
        <f t="shared" si="5"/>
        <v>0</v>
      </c>
      <c r="AC35" s="980"/>
      <c r="AD35" s="980"/>
      <c r="AE35" s="981"/>
      <c r="AF35" s="312"/>
      <c r="AG35" s="633"/>
      <c r="AH35" s="633"/>
      <c r="AI35" s="633">
        <f t="shared" si="8"/>
        <v>0</v>
      </c>
    </row>
    <row r="36" spans="1:35" ht="30" customHeight="1">
      <c r="A36" s="313">
        <f t="shared" si="6"/>
        <v>28</v>
      </c>
      <c r="B36" s="979"/>
      <c r="C36" s="979"/>
      <c r="D36" s="979"/>
      <c r="E36" s="305"/>
      <c r="F36" s="305"/>
      <c r="G36" s="305"/>
      <c r="H36" s="306"/>
      <c r="I36" s="316"/>
      <c r="J36" s="306"/>
      <c r="K36" s="314"/>
      <c r="L36" s="666"/>
      <c r="M36" s="309"/>
      <c r="N36" s="310"/>
      <c r="O36" s="310"/>
      <c r="P36" s="272">
        <f t="shared" si="0"/>
        <v>0</v>
      </c>
      <c r="Q36" s="260">
        <f t="shared" si="7"/>
        <v>0</v>
      </c>
      <c r="R36" s="278">
        <f t="shared" si="4"/>
        <v>0</v>
      </c>
      <c r="S36" s="309"/>
      <c r="T36" s="311"/>
      <c r="U36" s="311"/>
      <c r="V36" s="261">
        <f t="shared" si="2"/>
        <v>0</v>
      </c>
      <c r="W36" s="260"/>
      <c r="X36" s="260"/>
      <c r="Y36" s="260"/>
      <c r="Z36" s="310"/>
      <c r="AA36" s="613"/>
      <c r="AB36" s="283">
        <f t="shared" si="5"/>
        <v>0</v>
      </c>
      <c r="AC36" s="980"/>
      <c r="AD36" s="980"/>
      <c r="AE36" s="981"/>
      <c r="AF36" s="312"/>
      <c r="AG36" s="631"/>
      <c r="AH36" s="631"/>
      <c r="AI36" s="631">
        <f t="shared" si="8"/>
        <v>0</v>
      </c>
    </row>
    <row r="37" spans="1:35" ht="30" customHeight="1" thickBot="1">
      <c r="A37" s="313">
        <f>A36+1</f>
        <v>29</v>
      </c>
      <c r="B37" s="979"/>
      <c r="C37" s="979"/>
      <c r="D37" s="979"/>
      <c r="E37" s="306"/>
      <c r="F37" s="306"/>
      <c r="G37" s="306"/>
      <c r="H37" s="306"/>
      <c r="I37" s="670"/>
      <c r="J37" s="306"/>
      <c r="K37" s="314"/>
      <c r="L37" s="666"/>
      <c r="M37" s="309"/>
      <c r="N37" s="310"/>
      <c r="O37" s="310"/>
      <c r="P37" s="272">
        <f t="shared" si="0"/>
        <v>0</v>
      </c>
      <c r="Q37" s="310">
        <f t="shared" si="7"/>
        <v>0</v>
      </c>
      <c r="R37" s="277">
        <f t="shared" si="4"/>
        <v>0</v>
      </c>
      <c r="S37" s="309"/>
      <c r="T37" s="681"/>
      <c r="U37" s="681"/>
      <c r="V37" s="261">
        <f>SUM(+S37+T37+U37)</f>
        <v>0</v>
      </c>
      <c r="W37" s="310"/>
      <c r="X37" s="310"/>
      <c r="Y37" s="310"/>
      <c r="Z37" s="682"/>
      <c r="AA37" s="613"/>
      <c r="AB37" s="283">
        <f>V37-R37-W37-X37-Y37-Z37-AA37</f>
        <v>0</v>
      </c>
      <c r="AC37" s="982"/>
      <c r="AD37" s="982"/>
      <c r="AE37" s="983"/>
      <c r="AF37" s="312"/>
      <c r="AG37" s="622"/>
      <c r="AH37" s="622"/>
      <c r="AI37" s="622">
        <f>SUM(AG37:AH37)</f>
        <v>0</v>
      </c>
    </row>
    <row r="38" spans="1:35" ht="30" customHeight="1">
      <c r="A38" s="304">
        <f t="shared" si="6"/>
        <v>30</v>
      </c>
      <c r="B38" s="992"/>
      <c r="C38" s="992"/>
      <c r="D38" s="992"/>
      <c r="E38" s="305"/>
      <c r="F38" s="305"/>
      <c r="G38" s="305"/>
      <c r="H38" s="305"/>
      <c r="I38" s="674"/>
      <c r="J38" s="305"/>
      <c r="K38" s="315"/>
      <c r="L38" s="675"/>
      <c r="M38" s="676"/>
      <c r="N38" s="260"/>
      <c r="O38" s="260"/>
      <c r="P38" s="271">
        <f t="shared" ref="P38:P50" si="9">SUM(M38:O38)</f>
        <v>0</v>
      </c>
      <c r="Q38" s="260">
        <f t="shared" ref="Q38:Q48" si="10">IFERROR(ROUNDDOWN($Q$51*P38/$P$51,0),0)</f>
        <v>0</v>
      </c>
      <c r="R38" s="677">
        <f t="shared" ref="R38:R50" si="11">SUM(P38:Q38)</f>
        <v>0</v>
      </c>
      <c r="S38" s="676"/>
      <c r="T38" s="673"/>
      <c r="U38" s="673"/>
      <c r="V38" s="678">
        <f t="shared" ref="V38:V44" si="12">SUM(+S38+T38+U38)</f>
        <v>0</v>
      </c>
      <c r="W38" s="260"/>
      <c r="X38" s="260"/>
      <c r="Y38" s="260"/>
      <c r="Z38" s="260"/>
      <c r="AA38" s="679"/>
      <c r="AB38" s="680">
        <f t="shared" ref="AB38:AB49" si="13">V38-R38-W38-X38-Y38-Z38-AA38</f>
        <v>0</v>
      </c>
      <c r="AC38" s="980"/>
      <c r="AD38" s="980"/>
      <c r="AE38" s="981"/>
      <c r="AF38" s="312"/>
      <c r="AG38" s="633"/>
      <c r="AH38" s="633"/>
      <c r="AI38" s="633">
        <f t="shared" ref="AI38" si="14">SUM(AG38:AH38)</f>
        <v>0</v>
      </c>
    </row>
    <row r="39" spans="1:35" ht="30" customHeight="1">
      <c r="A39" s="313">
        <f t="shared" si="6"/>
        <v>31</v>
      </c>
      <c r="B39" s="979"/>
      <c r="C39" s="979"/>
      <c r="D39" s="979"/>
      <c r="E39" s="305"/>
      <c r="F39" s="305"/>
      <c r="G39" s="305"/>
      <c r="H39" s="306"/>
      <c r="I39" s="670"/>
      <c r="J39" s="306"/>
      <c r="K39" s="314"/>
      <c r="L39" s="666"/>
      <c r="M39" s="309"/>
      <c r="N39" s="310"/>
      <c r="O39" s="310"/>
      <c r="P39" s="271">
        <f t="shared" si="9"/>
        <v>0</v>
      </c>
      <c r="Q39" s="260">
        <f t="shared" si="10"/>
        <v>0</v>
      </c>
      <c r="R39" s="277">
        <f t="shared" si="11"/>
        <v>0</v>
      </c>
      <c r="S39" s="309"/>
      <c r="T39" s="311"/>
      <c r="U39" s="311"/>
      <c r="V39" s="261">
        <f t="shared" si="12"/>
        <v>0</v>
      </c>
      <c r="W39" s="260"/>
      <c r="X39" s="260"/>
      <c r="Y39" s="260"/>
      <c r="Z39" s="310"/>
      <c r="AA39" s="613"/>
      <c r="AB39" s="283">
        <f t="shared" si="13"/>
        <v>0</v>
      </c>
      <c r="AC39" s="980"/>
      <c r="AD39" s="980"/>
      <c r="AE39" s="981"/>
      <c r="AF39" s="312"/>
      <c r="AG39" s="633"/>
      <c r="AH39" s="633"/>
      <c r="AI39" s="633">
        <f>SUM(AG39:AH39)</f>
        <v>0</v>
      </c>
    </row>
    <row r="40" spans="1:35" ht="30" customHeight="1">
      <c r="A40" s="313">
        <f t="shared" si="6"/>
        <v>32</v>
      </c>
      <c r="B40" s="979"/>
      <c r="C40" s="979"/>
      <c r="D40" s="979"/>
      <c r="E40" s="305"/>
      <c r="F40" s="305"/>
      <c r="G40" s="305"/>
      <c r="H40" s="306"/>
      <c r="I40" s="670"/>
      <c r="J40" s="306"/>
      <c r="K40" s="314"/>
      <c r="L40" s="666"/>
      <c r="M40" s="309"/>
      <c r="N40" s="310"/>
      <c r="O40" s="310"/>
      <c r="P40" s="272">
        <f t="shared" si="9"/>
        <v>0</v>
      </c>
      <c r="Q40" s="260">
        <f t="shared" si="10"/>
        <v>0</v>
      </c>
      <c r="R40" s="277">
        <f t="shared" si="11"/>
        <v>0</v>
      </c>
      <c r="S40" s="309"/>
      <c r="T40" s="311"/>
      <c r="U40" s="311"/>
      <c r="V40" s="261">
        <f t="shared" si="12"/>
        <v>0</v>
      </c>
      <c r="W40" s="260"/>
      <c r="X40" s="260"/>
      <c r="Y40" s="260"/>
      <c r="Z40" s="310"/>
      <c r="AA40" s="613"/>
      <c r="AB40" s="283">
        <f t="shared" si="13"/>
        <v>0</v>
      </c>
      <c r="AC40" s="980"/>
      <c r="AD40" s="980"/>
      <c r="AE40" s="981"/>
      <c r="AF40" s="312"/>
      <c r="AG40" s="633"/>
      <c r="AH40" s="633"/>
      <c r="AI40" s="633">
        <f t="shared" ref="AI40:AI49" si="15">SUM(AG40:AH40)</f>
        <v>0</v>
      </c>
    </row>
    <row r="41" spans="1:35" ht="30" customHeight="1">
      <c r="A41" s="313">
        <f t="shared" si="6"/>
        <v>33</v>
      </c>
      <c r="B41" s="979"/>
      <c r="C41" s="979"/>
      <c r="D41" s="979"/>
      <c r="E41" s="305"/>
      <c r="F41" s="305"/>
      <c r="G41" s="305"/>
      <c r="H41" s="306"/>
      <c r="I41" s="670"/>
      <c r="J41" s="306"/>
      <c r="K41" s="314"/>
      <c r="L41" s="666"/>
      <c r="M41" s="309"/>
      <c r="N41" s="310"/>
      <c r="O41" s="310"/>
      <c r="P41" s="272">
        <f t="shared" si="9"/>
        <v>0</v>
      </c>
      <c r="Q41" s="260">
        <f t="shared" si="10"/>
        <v>0</v>
      </c>
      <c r="R41" s="277">
        <f t="shared" si="11"/>
        <v>0</v>
      </c>
      <c r="S41" s="309"/>
      <c r="T41" s="311"/>
      <c r="U41" s="311"/>
      <c r="V41" s="261">
        <f t="shared" si="12"/>
        <v>0</v>
      </c>
      <c r="W41" s="260"/>
      <c r="X41" s="260"/>
      <c r="Y41" s="260"/>
      <c r="Z41" s="310"/>
      <c r="AA41" s="613"/>
      <c r="AB41" s="283">
        <f t="shared" si="13"/>
        <v>0</v>
      </c>
      <c r="AC41" s="980"/>
      <c r="AD41" s="980"/>
      <c r="AE41" s="981"/>
      <c r="AF41" s="312"/>
      <c r="AG41" s="633"/>
      <c r="AH41" s="633"/>
      <c r="AI41" s="633">
        <f t="shared" si="15"/>
        <v>0</v>
      </c>
    </row>
    <row r="42" spans="1:35" ht="30" customHeight="1">
      <c r="A42" s="313">
        <f t="shared" si="6"/>
        <v>34</v>
      </c>
      <c r="B42" s="979"/>
      <c r="C42" s="979"/>
      <c r="D42" s="979"/>
      <c r="E42" s="305"/>
      <c r="F42" s="305"/>
      <c r="G42" s="305"/>
      <c r="H42" s="306"/>
      <c r="I42" s="670"/>
      <c r="J42" s="306"/>
      <c r="K42" s="314"/>
      <c r="L42" s="666"/>
      <c r="M42" s="309"/>
      <c r="N42" s="310"/>
      <c r="O42" s="310"/>
      <c r="P42" s="272">
        <f t="shared" si="9"/>
        <v>0</v>
      </c>
      <c r="Q42" s="260">
        <f t="shared" si="10"/>
        <v>0</v>
      </c>
      <c r="R42" s="277">
        <f t="shared" si="11"/>
        <v>0</v>
      </c>
      <c r="S42" s="309"/>
      <c r="T42" s="311"/>
      <c r="U42" s="311"/>
      <c r="V42" s="261">
        <f t="shared" si="12"/>
        <v>0</v>
      </c>
      <c r="W42" s="260"/>
      <c r="X42" s="260"/>
      <c r="Y42" s="260"/>
      <c r="Z42" s="310"/>
      <c r="AA42" s="613"/>
      <c r="AB42" s="283">
        <f t="shared" si="13"/>
        <v>0</v>
      </c>
      <c r="AC42" s="980"/>
      <c r="AD42" s="980"/>
      <c r="AE42" s="981"/>
      <c r="AF42" s="312"/>
      <c r="AG42" s="633"/>
      <c r="AH42" s="633"/>
      <c r="AI42" s="633">
        <f t="shared" si="15"/>
        <v>0</v>
      </c>
    </row>
    <row r="43" spans="1:35" ht="30" customHeight="1">
      <c r="A43" s="313">
        <f t="shared" si="6"/>
        <v>35</v>
      </c>
      <c r="B43" s="979"/>
      <c r="C43" s="979"/>
      <c r="D43" s="979"/>
      <c r="E43" s="305"/>
      <c r="F43" s="305"/>
      <c r="G43" s="305"/>
      <c r="H43" s="306"/>
      <c r="I43" s="670"/>
      <c r="J43" s="306"/>
      <c r="K43" s="314"/>
      <c r="L43" s="666"/>
      <c r="M43" s="309"/>
      <c r="N43" s="310"/>
      <c r="O43" s="310"/>
      <c r="P43" s="272">
        <f t="shared" si="9"/>
        <v>0</v>
      </c>
      <c r="Q43" s="260">
        <f t="shared" si="10"/>
        <v>0</v>
      </c>
      <c r="R43" s="277">
        <f t="shared" si="11"/>
        <v>0</v>
      </c>
      <c r="S43" s="309"/>
      <c r="T43" s="311"/>
      <c r="U43" s="311"/>
      <c r="V43" s="261">
        <f t="shared" si="12"/>
        <v>0</v>
      </c>
      <c r="W43" s="260"/>
      <c r="X43" s="260"/>
      <c r="Y43" s="260"/>
      <c r="Z43" s="310"/>
      <c r="AA43" s="613"/>
      <c r="AB43" s="283">
        <f t="shared" si="13"/>
        <v>0</v>
      </c>
      <c r="AC43" s="980"/>
      <c r="AD43" s="980"/>
      <c r="AE43" s="981"/>
      <c r="AF43" s="312"/>
      <c r="AG43" s="633"/>
      <c r="AH43" s="633"/>
      <c r="AI43" s="633">
        <f t="shared" si="15"/>
        <v>0</v>
      </c>
    </row>
    <row r="44" spans="1:35" ht="30" customHeight="1">
      <c r="A44" s="313">
        <f t="shared" si="6"/>
        <v>36</v>
      </c>
      <c r="B44" s="979"/>
      <c r="C44" s="979"/>
      <c r="D44" s="979"/>
      <c r="E44" s="305"/>
      <c r="F44" s="305"/>
      <c r="G44" s="305"/>
      <c r="H44" s="306"/>
      <c r="I44" s="670"/>
      <c r="J44" s="306"/>
      <c r="K44" s="314"/>
      <c r="L44" s="666"/>
      <c r="M44" s="309"/>
      <c r="N44" s="310"/>
      <c r="O44" s="310"/>
      <c r="P44" s="272">
        <f t="shared" si="9"/>
        <v>0</v>
      </c>
      <c r="Q44" s="260">
        <f t="shared" si="10"/>
        <v>0</v>
      </c>
      <c r="R44" s="277">
        <f t="shared" si="11"/>
        <v>0</v>
      </c>
      <c r="S44" s="309"/>
      <c r="T44" s="311"/>
      <c r="U44" s="311"/>
      <c r="V44" s="261">
        <f t="shared" si="12"/>
        <v>0</v>
      </c>
      <c r="W44" s="260"/>
      <c r="X44" s="260"/>
      <c r="Y44" s="260"/>
      <c r="Z44" s="310"/>
      <c r="AA44" s="613"/>
      <c r="AB44" s="283">
        <f t="shared" si="13"/>
        <v>0</v>
      </c>
      <c r="AC44" s="980"/>
      <c r="AD44" s="980"/>
      <c r="AE44" s="981"/>
      <c r="AF44" s="312"/>
      <c r="AG44" s="633"/>
      <c r="AH44" s="633"/>
      <c r="AI44" s="633">
        <f t="shared" si="15"/>
        <v>0</v>
      </c>
    </row>
    <row r="45" spans="1:35" ht="30" customHeight="1">
      <c r="A45" s="313">
        <f t="shared" si="6"/>
        <v>37</v>
      </c>
      <c r="B45" s="979"/>
      <c r="C45" s="979"/>
      <c r="D45" s="979"/>
      <c r="E45" s="305"/>
      <c r="F45" s="305"/>
      <c r="G45" s="305"/>
      <c r="H45" s="306"/>
      <c r="I45" s="670"/>
      <c r="J45" s="306"/>
      <c r="K45" s="314"/>
      <c r="L45" s="666"/>
      <c r="M45" s="309"/>
      <c r="N45" s="310"/>
      <c r="O45" s="310"/>
      <c r="P45" s="272">
        <f t="shared" si="9"/>
        <v>0</v>
      </c>
      <c r="Q45" s="260">
        <f t="shared" si="10"/>
        <v>0</v>
      </c>
      <c r="R45" s="277">
        <f t="shared" si="11"/>
        <v>0</v>
      </c>
      <c r="S45" s="309"/>
      <c r="T45" s="311"/>
      <c r="U45" s="311"/>
      <c r="V45" s="261">
        <f>SUM(+S45+T45+U45)</f>
        <v>0</v>
      </c>
      <c r="W45" s="260"/>
      <c r="X45" s="260"/>
      <c r="Y45" s="260"/>
      <c r="Z45" s="310"/>
      <c r="AA45" s="613"/>
      <c r="AB45" s="283">
        <f t="shared" si="13"/>
        <v>0</v>
      </c>
      <c r="AC45" s="980"/>
      <c r="AD45" s="980"/>
      <c r="AE45" s="981"/>
      <c r="AF45" s="312"/>
      <c r="AG45" s="633"/>
      <c r="AH45" s="633"/>
      <c r="AI45" s="633">
        <f t="shared" si="15"/>
        <v>0</v>
      </c>
    </row>
    <row r="46" spans="1:35" ht="31.2" customHeight="1">
      <c r="A46" s="313">
        <f t="shared" si="6"/>
        <v>38</v>
      </c>
      <c r="B46" s="979"/>
      <c r="C46" s="979"/>
      <c r="D46" s="979"/>
      <c r="E46" s="305"/>
      <c r="F46" s="305"/>
      <c r="G46" s="305"/>
      <c r="H46" s="306"/>
      <c r="I46" s="670"/>
      <c r="J46" s="306"/>
      <c r="K46" s="314"/>
      <c r="L46" s="666"/>
      <c r="M46" s="309"/>
      <c r="N46" s="310"/>
      <c r="O46" s="310"/>
      <c r="P46" s="272">
        <f t="shared" si="9"/>
        <v>0</v>
      </c>
      <c r="Q46" s="260">
        <f t="shared" si="10"/>
        <v>0</v>
      </c>
      <c r="R46" s="277">
        <f t="shared" si="11"/>
        <v>0</v>
      </c>
      <c r="S46" s="309"/>
      <c r="T46" s="311"/>
      <c r="U46" s="311"/>
      <c r="V46" s="261">
        <f t="shared" ref="V46:V49" si="16">SUM(+S46+T46+U46)</f>
        <v>0</v>
      </c>
      <c r="W46" s="260"/>
      <c r="X46" s="260"/>
      <c r="Y46" s="260"/>
      <c r="Z46" s="310"/>
      <c r="AA46" s="613"/>
      <c r="AB46" s="283">
        <f t="shared" si="13"/>
        <v>0</v>
      </c>
      <c r="AC46" s="980"/>
      <c r="AD46" s="980"/>
      <c r="AE46" s="981"/>
      <c r="AF46" s="312"/>
      <c r="AG46" s="633"/>
      <c r="AH46" s="633"/>
      <c r="AI46" s="633">
        <f t="shared" si="15"/>
        <v>0</v>
      </c>
    </row>
    <row r="47" spans="1:35" ht="31.2" customHeight="1">
      <c r="A47" s="313">
        <f t="shared" si="6"/>
        <v>39</v>
      </c>
      <c r="B47" s="979"/>
      <c r="C47" s="979"/>
      <c r="D47" s="979"/>
      <c r="E47" s="305"/>
      <c r="F47" s="305"/>
      <c r="G47" s="305"/>
      <c r="H47" s="306"/>
      <c r="I47" s="670"/>
      <c r="J47" s="306"/>
      <c r="K47" s="314"/>
      <c r="L47" s="666"/>
      <c r="M47" s="309"/>
      <c r="N47" s="310"/>
      <c r="O47" s="310"/>
      <c r="P47" s="272">
        <f t="shared" si="9"/>
        <v>0</v>
      </c>
      <c r="Q47" s="260">
        <f>IFERROR(ROUNDDOWN($Q$51*P47/$P$51,0),0)</f>
        <v>0</v>
      </c>
      <c r="R47" s="277">
        <f t="shared" si="11"/>
        <v>0</v>
      </c>
      <c r="S47" s="309"/>
      <c r="T47" s="311"/>
      <c r="U47" s="311"/>
      <c r="V47" s="261">
        <f t="shared" si="16"/>
        <v>0</v>
      </c>
      <c r="W47" s="260"/>
      <c r="X47" s="260"/>
      <c r="Y47" s="260"/>
      <c r="Z47" s="310"/>
      <c r="AA47" s="613"/>
      <c r="AB47" s="283">
        <f t="shared" si="13"/>
        <v>0</v>
      </c>
      <c r="AC47" s="980"/>
      <c r="AD47" s="980"/>
      <c r="AE47" s="981"/>
      <c r="AF47" s="312"/>
      <c r="AG47" s="633"/>
      <c r="AH47" s="633"/>
      <c r="AI47" s="633">
        <f t="shared" si="15"/>
        <v>0</v>
      </c>
    </row>
    <row r="48" spans="1:35" ht="31.2" customHeight="1">
      <c r="A48" s="313">
        <f t="shared" si="6"/>
        <v>40</v>
      </c>
      <c r="B48" s="979"/>
      <c r="C48" s="979"/>
      <c r="D48" s="979"/>
      <c r="E48" s="305"/>
      <c r="F48" s="305"/>
      <c r="G48" s="305"/>
      <c r="H48" s="306"/>
      <c r="I48" s="670"/>
      <c r="J48" s="306"/>
      <c r="K48" s="314"/>
      <c r="L48" s="666"/>
      <c r="M48" s="309"/>
      <c r="N48" s="310"/>
      <c r="O48" s="310"/>
      <c r="P48" s="272">
        <f t="shared" si="9"/>
        <v>0</v>
      </c>
      <c r="Q48" s="260">
        <f t="shared" si="10"/>
        <v>0</v>
      </c>
      <c r="R48" s="277">
        <f t="shared" si="11"/>
        <v>0</v>
      </c>
      <c r="S48" s="309"/>
      <c r="T48" s="311"/>
      <c r="U48" s="311"/>
      <c r="V48" s="261">
        <f t="shared" si="16"/>
        <v>0</v>
      </c>
      <c r="W48" s="260"/>
      <c r="X48" s="260"/>
      <c r="Y48" s="260"/>
      <c r="Z48" s="310"/>
      <c r="AA48" s="613"/>
      <c r="AB48" s="283">
        <f t="shared" si="13"/>
        <v>0</v>
      </c>
      <c r="AC48" s="980"/>
      <c r="AD48" s="980"/>
      <c r="AE48" s="981"/>
      <c r="AF48" s="312"/>
      <c r="AG48" s="633"/>
      <c r="AH48" s="633"/>
      <c r="AI48" s="633">
        <f t="shared" si="15"/>
        <v>0</v>
      </c>
    </row>
    <row r="49" spans="1:35" ht="31.2" customHeight="1">
      <c r="A49" s="313">
        <f t="shared" si="6"/>
        <v>41</v>
      </c>
      <c r="B49" s="979"/>
      <c r="C49" s="979"/>
      <c r="D49" s="979"/>
      <c r="E49" s="305"/>
      <c r="F49" s="305"/>
      <c r="G49" s="305"/>
      <c r="H49" s="306"/>
      <c r="I49" s="670"/>
      <c r="J49" s="306"/>
      <c r="K49" s="314"/>
      <c r="L49" s="666"/>
      <c r="M49" s="309"/>
      <c r="N49" s="310"/>
      <c r="O49" s="310"/>
      <c r="P49" s="272">
        <f t="shared" si="9"/>
        <v>0</v>
      </c>
      <c r="Q49" s="260">
        <f>IFERROR(ROUNDDOWN($Q$51*P49/$P$51,0),0)</f>
        <v>0</v>
      </c>
      <c r="R49" s="278">
        <f t="shared" si="11"/>
        <v>0</v>
      </c>
      <c r="S49" s="309"/>
      <c r="T49" s="311"/>
      <c r="U49" s="311"/>
      <c r="V49" s="261">
        <f t="shared" si="16"/>
        <v>0</v>
      </c>
      <c r="W49" s="260"/>
      <c r="X49" s="260"/>
      <c r="Y49" s="260"/>
      <c r="Z49" s="310"/>
      <c r="AA49" s="613"/>
      <c r="AB49" s="283">
        <f t="shared" si="13"/>
        <v>0</v>
      </c>
      <c r="AC49" s="980"/>
      <c r="AD49" s="980"/>
      <c r="AE49" s="981"/>
      <c r="AF49" s="312"/>
      <c r="AG49" s="631"/>
      <c r="AH49" s="631"/>
      <c r="AI49" s="631">
        <f t="shared" si="15"/>
        <v>0</v>
      </c>
    </row>
    <row r="50" spans="1:35" ht="31.2" customHeight="1" thickBot="1">
      <c r="A50" s="317">
        <f>A49+1</f>
        <v>42</v>
      </c>
      <c r="B50" s="1057"/>
      <c r="C50" s="1057"/>
      <c r="D50" s="1057"/>
      <c r="E50" s="305"/>
      <c r="F50" s="305"/>
      <c r="G50" s="305"/>
      <c r="H50" s="306"/>
      <c r="I50" s="671"/>
      <c r="J50" s="306"/>
      <c r="K50" s="314"/>
      <c r="L50" s="667"/>
      <c r="M50" s="309"/>
      <c r="N50" s="310"/>
      <c r="O50" s="310"/>
      <c r="P50" s="273">
        <f t="shared" si="9"/>
        <v>0</v>
      </c>
      <c r="Q50" s="260">
        <f>IFERROR(ROUNDDOWN($Q$51*P50/$P$51,0),0)</f>
        <v>0</v>
      </c>
      <c r="R50" s="279">
        <f t="shared" si="11"/>
        <v>0</v>
      </c>
      <c r="S50" s="309"/>
      <c r="T50" s="311"/>
      <c r="U50" s="311"/>
      <c r="V50" s="261">
        <f>SUM(+S50+T50+U50)</f>
        <v>0</v>
      </c>
      <c r="W50" s="260"/>
      <c r="X50" s="260"/>
      <c r="Y50" s="260"/>
      <c r="Z50" s="612"/>
      <c r="AA50" s="614"/>
      <c r="AB50" s="284">
        <f>V50-R50-W50-X50-Y50-Z50-AA50</f>
        <v>0</v>
      </c>
      <c r="AC50" s="982"/>
      <c r="AD50" s="982"/>
      <c r="AE50" s="983"/>
      <c r="AF50" s="312"/>
      <c r="AG50" s="622"/>
      <c r="AH50" s="622"/>
      <c r="AI50" s="622">
        <f>SUM(AG50:AH50)</f>
        <v>0</v>
      </c>
    </row>
    <row r="51" spans="1:35" ht="30" customHeight="1" thickBot="1">
      <c r="A51" s="318"/>
      <c r="B51" s="984" t="s">
        <v>43</v>
      </c>
      <c r="C51" s="985"/>
      <c r="D51" s="985"/>
      <c r="E51" s="985"/>
      <c r="F51" s="985"/>
      <c r="G51" s="985"/>
      <c r="H51" s="985"/>
      <c r="I51" s="985"/>
      <c r="J51" s="985"/>
      <c r="K51" s="985"/>
      <c r="L51" s="985"/>
      <c r="M51" s="319">
        <f>SUM($M$9:M50)</f>
        <v>0</v>
      </c>
      <c r="N51" s="286">
        <f>SUM($N$9:N50)</f>
        <v>0</v>
      </c>
      <c r="O51" s="286">
        <f>SUM($O$9:O50)</f>
        <v>0</v>
      </c>
      <c r="P51" s="286">
        <f>SUM($P$9:P50)</f>
        <v>0</v>
      </c>
      <c r="Q51" s="606">
        <f>S73-S77</f>
        <v>0</v>
      </c>
      <c r="R51" s="287">
        <f>SUM($R$9:R50)</f>
        <v>0</v>
      </c>
      <c r="S51" s="286">
        <f>SUM(S$9:$S50)</f>
        <v>0</v>
      </c>
      <c r="T51" s="286">
        <f>SUM(T$9:$T50)</f>
        <v>0</v>
      </c>
      <c r="U51" s="286">
        <f>SUM($U$9:U50)</f>
        <v>0</v>
      </c>
      <c r="V51" s="281">
        <f>SUM($V$9:V50)</f>
        <v>0</v>
      </c>
      <c r="W51" s="286">
        <f>SUM($W$9:W50)</f>
        <v>0</v>
      </c>
      <c r="X51" s="286">
        <f>SUM($X$9:X50)</f>
        <v>0</v>
      </c>
      <c r="Y51" s="286">
        <f>SUM($Y$9:Y50)</f>
        <v>0</v>
      </c>
      <c r="Z51" s="286">
        <f>SUM($Z$9:Z50)</f>
        <v>0</v>
      </c>
      <c r="AA51" s="320">
        <f>SUM($AA$9:AA50)</f>
        <v>0</v>
      </c>
      <c r="AB51" s="285">
        <f>SUM($AB$9:AB50)</f>
        <v>0</v>
      </c>
      <c r="AC51" s="986" t="s">
        <v>110</v>
      </c>
      <c r="AD51" s="987"/>
      <c r="AE51" s="988"/>
      <c r="AF51" s="312"/>
      <c r="AG51" s="628">
        <f>SUM($AG$9:AG37)</f>
        <v>0</v>
      </c>
      <c r="AH51" s="630">
        <f>SUM($AH$9:AH37)</f>
        <v>300000</v>
      </c>
      <c r="AI51" s="629">
        <f>SUM($AI$9:AI37)</f>
        <v>300000</v>
      </c>
    </row>
    <row r="52" spans="1:35" s="27" customFormat="1" ht="19.95" customHeight="1">
      <c r="A52" s="991" t="s">
        <v>44</v>
      </c>
      <c r="B52" s="991"/>
      <c r="C52" s="991"/>
      <c r="D52" s="991"/>
      <c r="E52" s="991"/>
      <c r="F52" s="991"/>
      <c r="G52" s="991"/>
      <c r="H52" s="991"/>
      <c r="I52" s="991"/>
      <c r="J52" s="991"/>
      <c r="K52" s="991"/>
      <c r="L52" s="991"/>
      <c r="M52" s="991"/>
      <c r="N52" s="991"/>
      <c r="O52" s="991"/>
      <c r="P52" s="991"/>
      <c r="Q52" s="250"/>
      <c r="R52" s="232"/>
      <c r="S52" s="232"/>
      <c r="T52" s="232"/>
      <c r="U52" s="232"/>
      <c r="V52" s="232"/>
      <c r="W52" s="179"/>
      <c r="X52" s="210"/>
      <c r="Y52" s="210"/>
      <c r="Z52" s="179"/>
      <c r="AA52" s="53"/>
      <c r="AB52" s="974">
        <f>【様式６】実績報告書Ⅰ!Q38</f>
        <v>0</v>
      </c>
      <c r="AC52" s="989" t="s">
        <v>232</v>
      </c>
      <c r="AD52" s="990"/>
      <c r="AE52" s="990"/>
      <c r="AF52" s="54"/>
      <c r="AG52" s="602"/>
      <c r="AH52" s="602"/>
      <c r="AI52" s="602"/>
    </row>
    <row r="53" spans="1:35" s="27" customFormat="1" ht="19.95" customHeight="1" thickBot="1">
      <c r="A53" s="972" t="s">
        <v>45</v>
      </c>
      <c r="B53" s="972"/>
      <c r="C53" s="972"/>
      <c r="D53" s="972"/>
      <c r="E53" s="972"/>
      <c r="F53" s="972"/>
      <c r="G53" s="972"/>
      <c r="H53" s="972"/>
      <c r="I53" s="972"/>
      <c r="J53" s="972"/>
      <c r="K53" s="972"/>
      <c r="L53" s="972"/>
      <c r="M53" s="972"/>
      <c r="N53" s="972"/>
      <c r="O53" s="972"/>
      <c r="P53" s="972"/>
      <c r="Q53" s="972"/>
      <c r="R53" s="972"/>
      <c r="S53" s="972"/>
      <c r="T53" s="972"/>
      <c r="U53" s="972"/>
      <c r="V53" s="972"/>
      <c r="W53" s="177"/>
      <c r="X53" s="208"/>
      <c r="Y53" s="208"/>
      <c r="Z53" s="177"/>
      <c r="AA53" s="55"/>
      <c r="AB53" s="975"/>
      <c r="AC53" s="976"/>
      <c r="AD53" s="977"/>
      <c r="AE53" s="977"/>
      <c r="AF53" s="54"/>
      <c r="AI53" s="607"/>
    </row>
    <row r="54" spans="1:35" s="27" customFormat="1" ht="19.95" customHeight="1">
      <c r="A54" s="972" t="s">
        <v>46</v>
      </c>
      <c r="B54" s="973"/>
      <c r="C54" s="973"/>
      <c r="D54" s="973"/>
      <c r="E54" s="973"/>
      <c r="F54" s="973"/>
      <c r="G54" s="973"/>
      <c r="H54" s="973"/>
      <c r="I54" s="973"/>
      <c r="J54" s="973"/>
      <c r="K54" s="973"/>
      <c r="L54" s="973"/>
      <c r="M54" s="973"/>
      <c r="N54" s="973"/>
      <c r="O54" s="973"/>
      <c r="P54" s="973"/>
      <c r="Q54" s="973"/>
      <c r="R54" s="973"/>
      <c r="S54" s="973"/>
      <c r="T54" s="973"/>
      <c r="U54" s="973"/>
      <c r="V54" s="973"/>
      <c r="W54" s="178"/>
      <c r="X54" s="209"/>
      <c r="Y54" s="209"/>
      <c r="Z54" s="178"/>
      <c r="AA54" s="56"/>
      <c r="AB54" s="974">
        <f>ROUNDDOWN(AB51+AB52,-3)</f>
        <v>0</v>
      </c>
      <c r="AC54" s="976" t="s">
        <v>111</v>
      </c>
      <c r="AD54" s="977"/>
      <c r="AE54" s="977"/>
      <c r="AF54" s="54"/>
    </row>
    <row r="55" spans="1:35" s="27" customFormat="1" ht="19.95" customHeight="1" thickBot="1">
      <c r="A55" s="28" t="s">
        <v>17</v>
      </c>
      <c r="B55" s="973" t="s">
        <v>47</v>
      </c>
      <c r="C55" s="973"/>
      <c r="D55" s="973"/>
      <c r="E55" s="973"/>
      <c r="F55" s="973"/>
      <c r="G55" s="973"/>
      <c r="H55" s="973"/>
      <c r="I55" s="973"/>
      <c r="J55" s="973"/>
      <c r="K55" s="973"/>
      <c r="L55" s="973"/>
      <c r="M55" s="973"/>
      <c r="N55" s="973"/>
      <c r="O55" s="973"/>
      <c r="P55" s="973"/>
      <c r="Q55" s="973"/>
      <c r="R55" s="973"/>
      <c r="S55" s="973"/>
      <c r="T55" s="973"/>
      <c r="U55" s="973"/>
      <c r="V55" s="973"/>
      <c r="W55" s="178"/>
      <c r="X55" s="209"/>
      <c r="Y55" s="209"/>
      <c r="Z55" s="178"/>
      <c r="AA55" s="56"/>
      <c r="AB55" s="975"/>
      <c r="AC55" s="976"/>
      <c r="AD55" s="977"/>
      <c r="AE55" s="977"/>
      <c r="AF55" s="54"/>
    </row>
    <row r="56" spans="1:35" s="29" customFormat="1" ht="19.95" customHeight="1">
      <c r="A56" s="28" t="s">
        <v>48</v>
      </c>
      <c r="B56" s="978" t="s">
        <v>49</v>
      </c>
      <c r="C56" s="978"/>
      <c r="D56" s="978"/>
      <c r="E56" s="978"/>
      <c r="F56" s="978"/>
      <c r="G56" s="978"/>
      <c r="H56" s="978"/>
      <c r="I56" s="978"/>
      <c r="J56" s="978"/>
      <c r="K56" s="978"/>
      <c r="L56" s="978"/>
      <c r="M56" s="978"/>
      <c r="N56" s="978"/>
      <c r="O56" s="978"/>
      <c r="P56" s="978"/>
      <c r="Q56" s="978"/>
      <c r="R56" s="978"/>
      <c r="S56" s="978"/>
      <c r="T56" s="978"/>
      <c r="U56" s="978"/>
      <c r="V56" s="978"/>
      <c r="W56" s="140"/>
      <c r="X56" s="140"/>
      <c r="Y56" s="140"/>
      <c r="Z56" s="140"/>
      <c r="AA56" s="140"/>
      <c r="AB56" s="140"/>
      <c r="AC56" s="140"/>
      <c r="AD56" s="140"/>
      <c r="AE56" s="140"/>
      <c r="AF56" s="140"/>
    </row>
    <row r="57" spans="1:35" s="29" customFormat="1" ht="19.95" customHeight="1">
      <c r="A57" s="28"/>
      <c r="B57" s="978" t="s">
        <v>50</v>
      </c>
      <c r="C57" s="978"/>
      <c r="D57" s="978"/>
      <c r="E57" s="978"/>
      <c r="F57" s="978"/>
      <c r="G57" s="978"/>
      <c r="H57" s="978"/>
      <c r="I57" s="978"/>
      <c r="J57" s="978"/>
      <c r="K57" s="978"/>
      <c r="L57" s="978"/>
      <c r="M57" s="978"/>
      <c r="N57" s="978"/>
      <c r="O57" s="978"/>
      <c r="P57" s="978"/>
      <c r="Q57" s="978"/>
      <c r="R57" s="978"/>
      <c r="S57" s="978"/>
      <c r="T57" s="978"/>
      <c r="U57" s="978"/>
      <c r="V57" s="176"/>
      <c r="W57" s="176"/>
      <c r="X57" s="207"/>
      <c r="Y57" s="207"/>
      <c r="Z57" s="176"/>
      <c r="AA57" s="176"/>
      <c r="AB57" s="176"/>
      <c r="AC57" s="176"/>
      <c r="AD57" s="176"/>
      <c r="AE57" s="176"/>
      <c r="AF57" s="176"/>
    </row>
    <row r="58" spans="1:35" s="30" customFormat="1" ht="19.95" customHeight="1">
      <c r="A58" s="28" t="s">
        <v>51</v>
      </c>
      <c r="B58" s="971" t="s">
        <v>52</v>
      </c>
      <c r="C58" s="971"/>
      <c r="D58" s="971"/>
      <c r="E58" s="971"/>
      <c r="F58" s="971"/>
      <c r="G58" s="971"/>
      <c r="H58" s="971"/>
      <c r="I58" s="971"/>
      <c r="J58" s="971"/>
      <c r="K58" s="971"/>
      <c r="L58" s="971"/>
      <c r="M58" s="971"/>
      <c r="N58" s="971"/>
      <c r="O58" s="971"/>
      <c r="P58" s="971"/>
      <c r="Q58" s="971"/>
      <c r="R58" s="971"/>
      <c r="S58" s="971"/>
      <c r="T58" s="971"/>
      <c r="U58" s="971"/>
      <c r="V58" s="971"/>
      <c r="W58" s="175"/>
      <c r="X58" s="206"/>
      <c r="Y58" s="206"/>
      <c r="Z58" s="175"/>
      <c r="AA58" s="175"/>
      <c r="AB58" s="28"/>
      <c r="AC58" s="28"/>
      <c r="AD58" s="28"/>
      <c r="AE58" s="28"/>
      <c r="AF58" s="28"/>
    </row>
    <row r="59" spans="1:35" s="27" customFormat="1" ht="19.95" customHeight="1">
      <c r="A59" s="28"/>
      <c r="B59" s="971" t="s">
        <v>53</v>
      </c>
      <c r="C59" s="971"/>
      <c r="D59" s="971"/>
      <c r="E59" s="971"/>
      <c r="F59" s="971"/>
      <c r="G59" s="971"/>
      <c r="H59" s="971"/>
      <c r="I59" s="971"/>
      <c r="J59" s="971"/>
      <c r="K59" s="971"/>
      <c r="L59" s="971"/>
      <c r="M59" s="971"/>
      <c r="N59" s="971"/>
      <c r="O59" s="971"/>
      <c r="P59" s="971"/>
      <c r="Q59" s="971"/>
      <c r="R59" s="971"/>
      <c r="S59" s="971"/>
      <c r="T59" s="971"/>
      <c r="U59" s="971"/>
      <c r="V59" s="971"/>
      <c r="W59" s="175"/>
      <c r="X59" s="206"/>
      <c r="Y59" s="206"/>
      <c r="Z59" s="610"/>
      <c r="AA59" s="610"/>
      <c r="AB59" s="603"/>
      <c r="AC59" s="603"/>
      <c r="AD59" s="603"/>
      <c r="AE59" s="603"/>
      <c r="AF59" s="603"/>
      <c r="AG59" s="602"/>
      <c r="AH59" s="602"/>
      <c r="AI59" s="602"/>
    </row>
    <row r="60" spans="1:35" s="27" customFormat="1" ht="19.95" customHeight="1">
      <c r="A60" s="28" t="s">
        <v>54</v>
      </c>
      <c r="B60" s="175" t="s">
        <v>55</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601"/>
      <c r="AA60" s="601"/>
      <c r="AB60" s="601"/>
      <c r="AC60" s="601"/>
      <c r="AD60" s="601"/>
      <c r="AE60" s="601"/>
      <c r="AF60" s="601"/>
      <c r="AG60" s="602"/>
      <c r="AH60" s="602"/>
      <c r="AI60" s="602"/>
    </row>
    <row r="61" spans="1:35" s="27" customFormat="1" ht="19.95" customHeight="1">
      <c r="A61" s="28" t="s">
        <v>56</v>
      </c>
      <c r="B61" s="28" t="s">
        <v>57</v>
      </c>
      <c r="C61" s="28"/>
      <c r="D61" s="28"/>
      <c r="E61" s="28"/>
      <c r="F61" s="28"/>
      <c r="G61" s="28"/>
      <c r="H61" s="28"/>
      <c r="I61" s="28"/>
      <c r="J61" s="28"/>
      <c r="K61" s="28"/>
      <c r="L61" s="28"/>
      <c r="M61" s="28"/>
      <c r="N61" s="28"/>
      <c r="O61" s="28"/>
      <c r="P61" s="28"/>
      <c r="Q61" s="28"/>
      <c r="R61" s="28"/>
      <c r="S61" s="28"/>
      <c r="T61" s="28"/>
      <c r="U61" s="28"/>
      <c r="V61" s="28"/>
      <c r="W61" s="28"/>
      <c r="X61" s="28"/>
      <c r="Y61" s="28"/>
      <c r="Z61" s="603"/>
      <c r="AA61" s="603"/>
      <c r="AB61" s="603"/>
      <c r="AC61" s="603"/>
      <c r="AD61" s="603"/>
      <c r="AE61" s="603"/>
      <c r="AF61" s="603"/>
      <c r="AG61" s="602"/>
      <c r="AH61" s="602"/>
      <c r="AI61" s="602"/>
    </row>
    <row r="62" spans="1:35" s="27" customFormat="1" ht="19.95" customHeight="1">
      <c r="A62" s="28" t="s">
        <v>58</v>
      </c>
      <c r="B62" s="28" t="s">
        <v>59</v>
      </c>
      <c r="C62" s="28"/>
      <c r="D62" s="28"/>
      <c r="E62" s="28"/>
      <c r="F62" s="28"/>
      <c r="G62" s="28"/>
      <c r="H62" s="28"/>
      <c r="I62" s="28"/>
      <c r="J62" s="28"/>
      <c r="K62" s="28"/>
      <c r="L62" s="28"/>
      <c r="M62" s="28"/>
      <c r="N62" s="28"/>
      <c r="O62" s="28"/>
      <c r="P62" s="28"/>
      <c r="Q62" s="28"/>
      <c r="R62" s="28"/>
      <c r="S62" s="28"/>
      <c r="T62" s="28"/>
      <c r="U62" s="28"/>
      <c r="V62" s="28"/>
      <c r="W62" s="28"/>
      <c r="X62" s="28"/>
      <c r="Y62" s="28"/>
      <c r="Z62" s="603"/>
      <c r="AA62" s="603"/>
      <c r="AB62" s="603"/>
      <c r="AC62" s="603"/>
      <c r="AD62" s="603"/>
      <c r="AE62" s="603"/>
      <c r="AF62" s="603"/>
      <c r="AG62" s="602"/>
      <c r="AH62" s="602"/>
      <c r="AI62" s="602"/>
    </row>
    <row r="63" spans="1:35" s="27" customFormat="1" ht="19.95" customHeight="1">
      <c r="A63" s="194" t="s">
        <v>112</v>
      </c>
      <c r="B63" s="194" t="s">
        <v>113</v>
      </c>
      <c r="C63" s="28"/>
      <c r="D63" s="28"/>
      <c r="E63" s="28"/>
      <c r="F63" s="28"/>
      <c r="G63" s="28"/>
      <c r="H63" s="28"/>
      <c r="I63" s="28"/>
      <c r="J63" s="28"/>
      <c r="K63" s="28"/>
      <c r="L63" s="28"/>
      <c r="M63" s="28"/>
      <c r="N63" s="28"/>
      <c r="O63" s="28"/>
      <c r="P63" s="28"/>
      <c r="Q63" s="28"/>
      <c r="R63" s="28"/>
      <c r="S63" s="28"/>
      <c r="T63" s="28"/>
      <c r="U63" s="28"/>
      <c r="V63" s="28"/>
      <c r="W63" s="28"/>
      <c r="X63" s="28"/>
      <c r="Y63" s="28"/>
      <c r="Z63" s="603"/>
      <c r="AA63" s="603"/>
      <c r="AB63" s="603"/>
      <c r="AC63" s="603"/>
      <c r="AD63" s="603"/>
      <c r="AE63" s="603"/>
      <c r="AF63" s="603"/>
      <c r="AG63" s="602"/>
      <c r="AH63" s="602"/>
      <c r="AI63" s="602"/>
    </row>
    <row r="64" spans="1:35" ht="19.95" customHeight="1">
      <c r="A64" s="194" t="s">
        <v>114</v>
      </c>
      <c r="B64" s="194" t="s">
        <v>115</v>
      </c>
      <c r="C64" s="31"/>
      <c r="D64" s="31"/>
      <c r="E64" s="31"/>
      <c r="F64" s="31"/>
      <c r="G64" s="31"/>
      <c r="H64" s="31"/>
      <c r="I64" s="31"/>
      <c r="J64" s="31"/>
      <c r="K64" s="31"/>
      <c r="L64" s="31"/>
      <c r="M64" s="31"/>
      <c r="N64" s="31"/>
      <c r="O64" s="31"/>
      <c r="P64" s="31"/>
      <c r="Q64" s="31"/>
      <c r="R64" s="31"/>
      <c r="S64" s="31"/>
      <c r="T64" s="31"/>
      <c r="U64" s="31"/>
      <c r="V64" s="31"/>
      <c r="W64" s="31"/>
      <c r="X64" s="31"/>
      <c r="Y64" s="31"/>
      <c r="Z64" s="604"/>
      <c r="AA64" s="604"/>
      <c r="AB64" s="604"/>
      <c r="AC64" s="604"/>
      <c r="AD64" s="604"/>
      <c r="AE64" s="604"/>
      <c r="AF64" s="604"/>
      <c r="AG64" s="605"/>
      <c r="AH64" s="605"/>
      <c r="AI64" s="605"/>
    </row>
    <row r="65" spans="2:35" ht="12" customHeight="1">
      <c r="B65" s="32"/>
      <c r="C65" s="32"/>
      <c r="D65" s="32"/>
      <c r="E65" s="32"/>
      <c r="F65" s="32"/>
      <c r="G65" s="32"/>
      <c r="H65" s="32"/>
      <c r="I65" s="32"/>
      <c r="J65" s="32"/>
      <c r="K65" s="32"/>
      <c r="L65" s="32"/>
      <c r="M65" s="32"/>
      <c r="N65" s="32"/>
      <c r="O65" s="32"/>
      <c r="P65" s="32"/>
      <c r="Q65" s="32"/>
      <c r="R65" s="32"/>
      <c r="S65" s="32"/>
      <c r="T65" s="32"/>
      <c r="U65" s="32"/>
      <c r="V65" s="32"/>
      <c r="W65" s="32"/>
      <c r="X65" s="32"/>
      <c r="Y65" s="32"/>
      <c r="Z65" s="611"/>
      <c r="AA65" s="611"/>
      <c r="AB65" s="611"/>
      <c r="AC65" s="611"/>
      <c r="AD65" s="611"/>
      <c r="AE65" s="611"/>
      <c r="AF65" s="611"/>
      <c r="AG65" s="605"/>
      <c r="AH65" s="605"/>
      <c r="AI65" s="605"/>
    </row>
    <row r="66" spans="2:35" ht="12" customHeight="1">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row>
    <row r="67" spans="2:35" ht="12" customHeight="1">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row>
    <row r="68" spans="2:35" ht="12" customHeight="1">
      <c r="B68" s="33"/>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row>
    <row r="69" spans="2:35">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row>
    <row r="70" spans="2:35" ht="16.2">
      <c r="W70" s="27"/>
    </row>
    <row r="71" spans="2:35" ht="16.2">
      <c r="W71" s="27"/>
    </row>
    <row r="72" spans="2:35" ht="16.2">
      <c r="S72" s="251" t="s">
        <v>300</v>
      </c>
      <c r="W72" s="27"/>
      <c r="AA72" s="27"/>
    </row>
    <row r="73" spans="2:35" ht="23.4">
      <c r="I73" s="963"/>
      <c r="J73" s="963"/>
      <c r="K73" s="963"/>
      <c r="L73" s="963"/>
      <c r="M73" s="963"/>
      <c r="N73" s="963"/>
      <c r="O73" s="963"/>
      <c r="P73" s="963"/>
      <c r="Q73" s="963"/>
      <c r="R73" s="963"/>
      <c r="S73" s="252">
        <f>IFERROR(事業者入力!E39*事業者入力!W39/SUM(事業者入力!J39:K39)*0.9,0)</f>
        <v>0</v>
      </c>
      <c r="W73" s="27"/>
      <c r="AA73" s="27"/>
    </row>
    <row r="74" spans="2:35" ht="16.2" customHeight="1">
      <c r="I74" s="618"/>
      <c r="J74" s="619"/>
      <c r="K74" s="964"/>
      <c r="L74" s="964"/>
      <c r="M74" s="964"/>
      <c r="N74" s="964"/>
      <c r="O74" s="964"/>
      <c r="P74" s="964"/>
      <c r="Q74" s="964"/>
      <c r="R74" s="964"/>
      <c r="Z74" s="252"/>
      <c r="AA74" s="27"/>
    </row>
    <row r="75" spans="2:35" ht="28.2">
      <c r="I75" s="620"/>
      <c r="J75" s="621"/>
      <c r="K75" s="964"/>
      <c r="L75" s="964"/>
      <c r="M75" s="964"/>
      <c r="N75" s="964"/>
      <c r="O75" s="964"/>
      <c r="P75" s="964"/>
      <c r="Q75" s="964"/>
      <c r="R75" s="964"/>
      <c r="Z75" s="27"/>
      <c r="AA75" s="27"/>
    </row>
    <row r="76" spans="2:35" ht="16.2">
      <c r="S76" s="253" t="s">
        <v>301</v>
      </c>
      <c r="Z76" s="253"/>
      <c r="AA76" s="27"/>
      <c r="AH76" s="233"/>
    </row>
    <row r="77" spans="2:35" ht="16.2">
      <c r="S77" s="609">
        <f>IFERROR(事業者入力!X39*S73,0)</f>
        <v>0</v>
      </c>
      <c r="AA77" s="27"/>
    </row>
    <row r="78" spans="2:35" ht="14.4">
      <c r="Z78" s="608"/>
    </row>
  </sheetData>
  <sheetProtection formatCells="0" insertColumns="0" insertRows="0" selectLockedCells="1"/>
  <dataConsolidate/>
  <mergeCells count="129">
    <mergeCell ref="B49:D49"/>
    <mergeCell ref="AC49:AE49"/>
    <mergeCell ref="B50:D50"/>
    <mergeCell ref="AC50:AE50"/>
    <mergeCell ref="B44:D44"/>
    <mergeCell ref="AC44:AE44"/>
    <mergeCell ref="B45:D45"/>
    <mergeCell ref="AC45:AE45"/>
    <mergeCell ref="B46:D46"/>
    <mergeCell ref="AC46:AE46"/>
    <mergeCell ref="B47:D47"/>
    <mergeCell ref="AC47:AE47"/>
    <mergeCell ref="B48:D48"/>
    <mergeCell ref="AC48:AE48"/>
    <mergeCell ref="AC39:AE39"/>
    <mergeCell ref="B40:D40"/>
    <mergeCell ref="AC40:AE40"/>
    <mergeCell ref="B41:D41"/>
    <mergeCell ref="AC41:AE41"/>
    <mergeCell ref="B42:D42"/>
    <mergeCell ref="AC42:AE42"/>
    <mergeCell ref="B43:D43"/>
    <mergeCell ref="AC43:AE43"/>
    <mergeCell ref="AA5:AA7"/>
    <mergeCell ref="Y5:Y7"/>
    <mergeCell ref="X5:X7"/>
    <mergeCell ref="S6:U6"/>
    <mergeCell ref="A3:O3"/>
    <mergeCell ref="A5:A7"/>
    <mergeCell ref="B5:D7"/>
    <mergeCell ref="G5:G7"/>
    <mergeCell ref="H5:H7"/>
    <mergeCell ref="M6:P6"/>
    <mergeCell ref="Q6:Q7"/>
    <mergeCell ref="R6:R7"/>
    <mergeCell ref="V6:V7"/>
    <mergeCell ref="I5:I7"/>
    <mergeCell ref="J5:J7"/>
    <mergeCell ref="K5:K7"/>
    <mergeCell ref="L5:L7"/>
    <mergeCell ref="M5:R5"/>
    <mergeCell ref="E5:E7"/>
    <mergeCell ref="F5:F7"/>
    <mergeCell ref="B13:D13"/>
    <mergeCell ref="AC13:AE13"/>
    <mergeCell ref="B14:D14"/>
    <mergeCell ref="AC14:AE14"/>
    <mergeCell ref="B8:D8"/>
    <mergeCell ref="AC8:AE8"/>
    <mergeCell ref="B9:D9"/>
    <mergeCell ref="AC9:AE9"/>
    <mergeCell ref="B10:D10"/>
    <mergeCell ref="AC10:AE10"/>
    <mergeCell ref="B11:D11"/>
    <mergeCell ref="AC11:AE11"/>
    <mergeCell ref="B12:D12"/>
    <mergeCell ref="AC12:AE12"/>
    <mergeCell ref="AC5:AE7"/>
    <mergeCell ref="AB5:AB7"/>
    <mergeCell ref="W5:W7"/>
    <mergeCell ref="Z5:Z7"/>
    <mergeCell ref="S5:V5"/>
    <mergeCell ref="B23:D23"/>
    <mergeCell ref="AC23:AE23"/>
    <mergeCell ref="B24:D24"/>
    <mergeCell ref="AC24:AE24"/>
    <mergeCell ref="B15:D15"/>
    <mergeCell ref="AC15:AE15"/>
    <mergeCell ref="B16:D16"/>
    <mergeCell ref="AC16:AE16"/>
    <mergeCell ref="B17:D17"/>
    <mergeCell ref="AC17:AE17"/>
    <mergeCell ref="B18:D18"/>
    <mergeCell ref="AC18:AE18"/>
    <mergeCell ref="B19:D19"/>
    <mergeCell ref="AC19:AE19"/>
    <mergeCell ref="B20:D20"/>
    <mergeCell ref="AC20:AE20"/>
    <mergeCell ref="B21:D21"/>
    <mergeCell ref="AC21:AE21"/>
    <mergeCell ref="B22:D22"/>
    <mergeCell ref="A52:P52"/>
    <mergeCell ref="B33:D33"/>
    <mergeCell ref="AC33:AE33"/>
    <mergeCell ref="B34:D34"/>
    <mergeCell ref="AC34:AE34"/>
    <mergeCell ref="B25:D25"/>
    <mergeCell ref="AC25:AE25"/>
    <mergeCell ref="B26:D26"/>
    <mergeCell ref="AC26:AE26"/>
    <mergeCell ref="B27:D27"/>
    <mergeCell ref="AC27:AE27"/>
    <mergeCell ref="B28:D28"/>
    <mergeCell ref="AC28:AE28"/>
    <mergeCell ref="B29:D29"/>
    <mergeCell ref="AC29:AE29"/>
    <mergeCell ref="B30:D30"/>
    <mergeCell ref="AC30:AE30"/>
    <mergeCell ref="B31:D31"/>
    <mergeCell ref="AC31:AE31"/>
    <mergeCell ref="B32:D32"/>
    <mergeCell ref="AC32:AE32"/>
    <mergeCell ref="B38:D38"/>
    <mergeCell ref="AC38:AE38"/>
    <mergeCell ref="B39:D39"/>
    <mergeCell ref="AC1:AE1"/>
    <mergeCell ref="I73:R73"/>
    <mergeCell ref="K74:R75"/>
    <mergeCell ref="AG5:AI6"/>
    <mergeCell ref="B59:V59"/>
    <mergeCell ref="A54:V54"/>
    <mergeCell ref="AB54:AB55"/>
    <mergeCell ref="AC54:AE55"/>
    <mergeCell ref="B55:V55"/>
    <mergeCell ref="B58:V58"/>
    <mergeCell ref="B57:U57"/>
    <mergeCell ref="B56:V56"/>
    <mergeCell ref="B35:D35"/>
    <mergeCell ref="AC35:AE35"/>
    <mergeCell ref="B36:D36"/>
    <mergeCell ref="AC36:AE36"/>
    <mergeCell ref="B37:D37"/>
    <mergeCell ref="AC37:AE37"/>
    <mergeCell ref="B51:L51"/>
    <mergeCell ref="AC51:AE51"/>
    <mergeCell ref="AB52:AB53"/>
    <mergeCell ref="AC52:AE53"/>
    <mergeCell ref="A53:V53"/>
    <mergeCell ref="AC22:AE22"/>
  </mergeCells>
  <phoneticPr fontId="4"/>
  <conditionalFormatting sqref="AB8:AE37 B8:Z8 R9:Z37 B9:P37 B51:P51 AB51:AE51 R51:V51">
    <cfRule type="containsBlanks" dxfId="35" priority="18">
      <formula>LEN(TRIM(B8))=0</formula>
    </cfRule>
  </conditionalFormatting>
  <conditionalFormatting sqref="AA8:AA37 AA51">
    <cfRule type="containsBlanks" dxfId="34" priority="19">
      <formula>LEN(TRIM(AA8))=0</formula>
    </cfRule>
  </conditionalFormatting>
  <conditionalFormatting sqref="W51:Z51">
    <cfRule type="containsBlanks" dxfId="33" priority="13">
      <formula>LEN(TRIM(W51))=0</formula>
    </cfRule>
  </conditionalFormatting>
  <conditionalFormatting sqref="I74:I75">
    <cfRule type="containsBlanks" dxfId="32" priority="9">
      <formula>LEN(TRIM(I74))=0</formula>
    </cfRule>
  </conditionalFormatting>
  <conditionalFormatting sqref="AG8:AH37">
    <cfRule type="containsBlanks" dxfId="31" priority="8">
      <formula>LEN(TRIM(AG8))=0</formula>
    </cfRule>
  </conditionalFormatting>
  <conditionalFormatting sqref="E9:G37">
    <cfRule type="containsBlanks" dxfId="30" priority="7">
      <formula>LEN(TRIM(E9))=0</formula>
    </cfRule>
  </conditionalFormatting>
  <conditionalFormatting sqref="Q9:Q37 J8:J37 L8:L37 Q51">
    <cfRule type="containsBlanks" dxfId="29" priority="6">
      <formula>LEN(TRIM(J8))=0</formula>
    </cfRule>
  </conditionalFormatting>
  <conditionalFormatting sqref="AB38:AE50 R38:Z50 B38:P50">
    <cfRule type="containsBlanks" dxfId="28" priority="4">
      <formula>LEN(TRIM(B38))=0</formula>
    </cfRule>
  </conditionalFormatting>
  <conditionalFormatting sqref="AA38:AA50">
    <cfRule type="containsBlanks" dxfId="27" priority="5">
      <formula>LEN(TRIM(AA38))=0</formula>
    </cfRule>
  </conditionalFormatting>
  <conditionalFormatting sqref="AG38:AH50">
    <cfRule type="containsBlanks" dxfId="26" priority="3">
      <formula>LEN(TRIM(AG38))=0</formula>
    </cfRule>
  </conditionalFormatting>
  <conditionalFormatting sqref="E38:G50">
    <cfRule type="containsBlanks" dxfId="25" priority="2">
      <formula>LEN(TRIM(E38))=0</formula>
    </cfRule>
  </conditionalFormatting>
  <conditionalFormatting sqref="Q38:Q50 J38:J50 L38:L50">
    <cfRule type="containsBlanks" dxfId="24" priority="1">
      <formula>LEN(TRIM(J38))=0</formula>
    </cfRule>
  </conditionalFormatting>
  <dataValidations xWindow="792" yWindow="567" count="23">
    <dataValidation type="custom" allowBlank="1" showInputMessage="1" showErrorMessage="1" sqref="AF65549:AF65568 AF131085:AF131104 AF196621:AF196640 AF262157:AF262176 AF327693:AF327712 AF393229:AF393248 AF458765:AF458784 AF524301:AF524320 AF589837:AF589856 AF655373:AF655392 AF720909:AF720928 AF786445:AF786464 AF851981:AF852000 AF917517:AF917536 AF983053:AF983072 WUZ983053:WWA983072 VRL983053:VSM983072 WBH983053:WCI983072 IN65549:JO65568 SJ65549:TK65568 ACF65549:ADG65568 AMB65549:ANC65568 AVX65549:AWY65568 BFT65549:BGU65568 BPP65549:BQQ65568 BZL65549:CAM65568 CJH65549:CKI65568 CTD65549:CUE65568 DCZ65549:DEA65568 DMV65549:DNW65568 DWR65549:DXS65568 EGN65549:EHO65568 EQJ65549:ERK65568 FAF65549:FBG65568 FKB65549:FLC65568 FTX65549:FUY65568 GDT65549:GEU65568 GNP65549:GOQ65568 GXL65549:GYM65568 HHH65549:HII65568 HRD65549:HSE65568 IAZ65549:ICA65568 IKV65549:ILW65568 IUR65549:IVS65568 JEN65549:JFO65568 JOJ65549:JPK65568 JYF65549:JZG65568 KIB65549:KJC65568 KRX65549:KSY65568 LBT65549:LCU65568 LLP65549:LMQ65568 LVL65549:LWM65568 MFH65549:MGI65568 MPD65549:MQE65568 MYZ65549:NAA65568 NIV65549:NJW65568 NSR65549:NTS65568 OCN65549:ODO65568 OMJ65549:ONK65568 OWF65549:OXG65568 PGB65549:PHC65568 PPX65549:PQY65568 PZT65549:QAU65568 QJP65549:QKQ65568 QTL65549:QUM65568 RDH65549:REI65568 RND65549:ROE65568 RWZ65549:RYA65568 SGV65549:SHW65568 SQR65549:SRS65568 TAN65549:TBO65568 TKJ65549:TLK65568 TUF65549:TVG65568 UEB65549:UFC65568 UNX65549:UOY65568 UXT65549:UYU65568 VHP65549:VIQ65568 VRL65549:VSM65568 WBH65549:WCI65568 WLD65549:WME65568 WUZ65549:WWA65568 IN131085:JO131104 SJ131085:TK131104 ACF131085:ADG131104 AMB131085:ANC131104 AVX131085:AWY131104 BFT131085:BGU131104 BPP131085:BQQ131104 BZL131085:CAM131104 CJH131085:CKI131104 CTD131085:CUE131104 DCZ131085:DEA131104 DMV131085:DNW131104 DWR131085:DXS131104 EGN131085:EHO131104 EQJ131085:ERK131104 FAF131085:FBG131104 FKB131085:FLC131104 FTX131085:FUY131104 GDT131085:GEU131104 GNP131085:GOQ131104 GXL131085:GYM131104 HHH131085:HII131104 HRD131085:HSE131104 IAZ131085:ICA131104 IKV131085:ILW131104 IUR131085:IVS131104 JEN131085:JFO131104 JOJ131085:JPK131104 JYF131085:JZG131104 KIB131085:KJC131104 KRX131085:KSY131104 LBT131085:LCU131104 LLP131085:LMQ131104 LVL131085:LWM131104 MFH131085:MGI131104 MPD131085:MQE131104 MYZ131085:NAA131104 NIV131085:NJW131104 NSR131085:NTS131104 OCN131085:ODO131104 OMJ131085:ONK131104 OWF131085:OXG131104 PGB131085:PHC131104 PPX131085:PQY131104 PZT131085:QAU131104 QJP131085:QKQ131104 QTL131085:QUM131104 RDH131085:REI131104 RND131085:ROE131104 RWZ131085:RYA131104 SGV131085:SHW131104 SQR131085:SRS131104 TAN131085:TBO131104 TKJ131085:TLK131104 TUF131085:TVG131104 UEB131085:UFC131104 UNX131085:UOY131104 UXT131085:UYU131104 VHP131085:VIQ131104 VRL131085:VSM131104 WBH131085:WCI131104 WLD131085:WME131104 WUZ131085:WWA131104 IN196621:JO196640 SJ196621:TK196640 ACF196621:ADG196640 AMB196621:ANC196640 AVX196621:AWY196640 BFT196621:BGU196640 BPP196621:BQQ196640 BZL196621:CAM196640 CJH196621:CKI196640 CTD196621:CUE196640 DCZ196621:DEA196640 DMV196621:DNW196640 DWR196621:DXS196640 EGN196621:EHO196640 EQJ196621:ERK196640 FAF196621:FBG196640 FKB196621:FLC196640 FTX196621:FUY196640 GDT196621:GEU196640 GNP196621:GOQ196640 GXL196621:GYM196640 HHH196621:HII196640 HRD196621:HSE196640 IAZ196621:ICA196640 IKV196621:ILW196640 IUR196621:IVS196640 JEN196621:JFO196640 JOJ196621:JPK196640 JYF196621:JZG196640 KIB196621:KJC196640 KRX196621:KSY196640 LBT196621:LCU196640 LLP196621:LMQ196640 LVL196621:LWM196640 MFH196621:MGI196640 MPD196621:MQE196640 MYZ196621:NAA196640 NIV196621:NJW196640 NSR196621:NTS196640 OCN196621:ODO196640 OMJ196621:ONK196640 OWF196621:OXG196640 PGB196621:PHC196640 PPX196621:PQY196640 PZT196621:QAU196640 QJP196621:QKQ196640 QTL196621:QUM196640 RDH196621:REI196640 RND196621:ROE196640 RWZ196621:RYA196640 SGV196621:SHW196640 SQR196621:SRS196640 TAN196621:TBO196640 TKJ196621:TLK196640 TUF196621:TVG196640 UEB196621:UFC196640 UNX196621:UOY196640 UXT196621:UYU196640 VHP196621:VIQ196640 VRL196621:VSM196640 WBH196621:WCI196640 WLD196621:WME196640 WUZ196621:WWA196640 IN262157:JO262176 SJ262157:TK262176 ACF262157:ADG262176 AMB262157:ANC262176 AVX262157:AWY262176 BFT262157:BGU262176 BPP262157:BQQ262176 BZL262157:CAM262176 CJH262157:CKI262176 CTD262157:CUE262176 DCZ262157:DEA262176 DMV262157:DNW262176 DWR262157:DXS262176 EGN262157:EHO262176 EQJ262157:ERK262176 FAF262157:FBG262176 FKB262157:FLC262176 FTX262157:FUY262176 GDT262157:GEU262176 GNP262157:GOQ262176 GXL262157:GYM262176 HHH262157:HII262176 HRD262157:HSE262176 IAZ262157:ICA262176 IKV262157:ILW262176 IUR262157:IVS262176 JEN262157:JFO262176 JOJ262157:JPK262176 JYF262157:JZG262176 KIB262157:KJC262176 KRX262157:KSY262176 LBT262157:LCU262176 LLP262157:LMQ262176 LVL262157:LWM262176 MFH262157:MGI262176 MPD262157:MQE262176 MYZ262157:NAA262176 NIV262157:NJW262176 NSR262157:NTS262176 OCN262157:ODO262176 OMJ262157:ONK262176 OWF262157:OXG262176 PGB262157:PHC262176 PPX262157:PQY262176 PZT262157:QAU262176 QJP262157:QKQ262176 QTL262157:QUM262176 RDH262157:REI262176 RND262157:ROE262176 RWZ262157:RYA262176 SGV262157:SHW262176 SQR262157:SRS262176 TAN262157:TBO262176 TKJ262157:TLK262176 TUF262157:TVG262176 UEB262157:UFC262176 UNX262157:UOY262176 UXT262157:UYU262176 VHP262157:VIQ262176 VRL262157:VSM262176 WBH262157:WCI262176 WLD262157:WME262176 WUZ262157:WWA262176 IN327693:JO327712 SJ327693:TK327712 ACF327693:ADG327712 AMB327693:ANC327712 AVX327693:AWY327712 BFT327693:BGU327712 BPP327693:BQQ327712 BZL327693:CAM327712 CJH327693:CKI327712 CTD327693:CUE327712 DCZ327693:DEA327712 DMV327693:DNW327712 DWR327693:DXS327712 EGN327693:EHO327712 EQJ327693:ERK327712 FAF327693:FBG327712 FKB327693:FLC327712 FTX327693:FUY327712 GDT327693:GEU327712 GNP327693:GOQ327712 GXL327693:GYM327712 HHH327693:HII327712 HRD327693:HSE327712 IAZ327693:ICA327712 IKV327693:ILW327712 IUR327693:IVS327712 JEN327693:JFO327712 JOJ327693:JPK327712 JYF327693:JZG327712 KIB327693:KJC327712 KRX327693:KSY327712 LBT327693:LCU327712 LLP327693:LMQ327712 LVL327693:LWM327712 MFH327693:MGI327712 MPD327693:MQE327712 MYZ327693:NAA327712 NIV327693:NJW327712 NSR327693:NTS327712 OCN327693:ODO327712 OMJ327693:ONK327712 OWF327693:OXG327712 PGB327693:PHC327712 PPX327693:PQY327712 PZT327693:QAU327712 QJP327693:QKQ327712 QTL327693:QUM327712 RDH327693:REI327712 RND327693:ROE327712 RWZ327693:RYA327712 SGV327693:SHW327712 SQR327693:SRS327712 TAN327693:TBO327712 TKJ327693:TLK327712 TUF327693:TVG327712 UEB327693:UFC327712 UNX327693:UOY327712 UXT327693:UYU327712 VHP327693:VIQ327712 VRL327693:VSM327712 WBH327693:WCI327712 WLD327693:WME327712 WUZ327693:WWA327712 IN393229:JO393248 SJ393229:TK393248 ACF393229:ADG393248 AMB393229:ANC393248 AVX393229:AWY393248 BFT393229:BGU393248 BPP393229:BQQ393248 BZL393229:CAM393248 CJH393229:CKI393248 CTD393229:CUE393248 DCZ393229:DEA393248 DMV393229:DNW393248 DWR393229:DXS393248 EGN393229:EHO393248 EQJ393229:ERK393248 FAF393229:FBG393248 FKB393229:FLC393248 FTX393229:FUY393248 GDT393229:GEU393248 GNP393229:GOQ393248 GXL393229:GYM393248 HHH393229:HII393248 HRD393229:HSE393248 IAZ393229:ICA393248 IKV393229:ILW393248 IUR393229:IVS393248 JEN393229:JFO393248 JOJ393229:JPK393248 JYF393229:JZG393248 KIB393229:KJC393248 KRX393229:KSY393248 LBT393229:LCU393248 LLP393229:LMQ393248 LVL393229:LWM393248 MFH393229:MGI393248 MPD393229:MQE393248 MYZ393229:NAA393248 NIV393229:NJW393248 NSR393229:NTS393248 OCN393229:ODO393248 OMJ393229:ONK393248 OWF393229:OXG393248 PGB393229:PHC393248 PPX393229:PQY393248 PZT393229:QAU393248 QJP393229:QKQ393248 QTL393229:QUM393248 RDH393229:REI393248 RND393229:ROE393248 RWZ393229:RYA393248 SGV393229:SHW393248 SQR393229:SRS393248 TAN393229:TBO393248 TKJ393229:TLK393248 TUF393229:TVG393248 UEB393229:UFC393248 UNX393229:UOY393248 UXT393229:UYU393248 VHP393229:VIQ393248 VRL393229:VSM393248 WBH393229:WCI393248 WLD393229:WME393248 WUZ393229:WWA393248 IN458765:JO458784 SJ458765:TK458784 ACF458765:ADG458784 AMB458765:ANC458784 AVX458765:AWY458784 BFT458765:BGU458784 BPP458765:BQQ458784 BZL458765:CAM458784 CJH458765:CKI458784 CTD458765:CUE458784 DCZ458765:DEA458784 DMV458765:DNW458784 DWR458765:DXS458784 EGN458765:EHO458784 EQJ458765:ERK458784 FAF458765:FBG458784 FKB458765:FLC458784 FTX458765:FUY458784 GDT458765:GEU458784 GNP458765:GOQ458784 GXL458765:GYM458784 HHH458765:HII458784 HRD458765:HSE458784 IAZ458765:ICA458784 IKV458765:ILW458784 IUR458765:IVS458784 JEN458765:JFO458784 JOJ458765:JPK458784 JYF458765:JZG458784 KIB458765:KJC458784 KRX458765:KSY458784 LBT458765:LCU458784 LLP458765:LMQ458784 LVL458765:LWM458784 MFH458765:MGI458784 MPD458765:MQE458784 MYZ458765:NAA458784 NIV458765:NJW458784 NSR458765:NTS458784 OCN458765:ODO458784 OMJ458765:ONK458784 OWF458765:OXG458784 PGB458765:PHC458784 PPX458765:PQY458784 PZT458765:QAU458784 QJP458765:QKQ458784 QTL458765:QUM458784 RDH458765:REI458784 RND458765:ROE458784 RWZ458765:RYA458784 SGV458765:SHW458784 SQR458765:SRS458784 TAN458765:TBO458784 TKJ458765:TLK458784 TUF458765:TVG458784 UEB458765:UFC458784 UNX458765:UOY458784 UXT458765:UYU458784 VHP458765:VIQ458784 VRL458765:VSM458784 WBH458765:WCI458784 WLD458765:WME458784 WUZ458765:WWA458784 IN524301:JO524320 SJ524301:TK524320 ACF524301:ADG524320 AMB524301:ANC524320 AVX524301:AWY524320 BFT524301:BGU524320 BPP524301:BQQ524320 BZL524301:CAM524320 CJH524301:CKI524320 CTD524301:CUE524320 DCZ524301:DEA524320 DMV524301:DNW524320 DWR524301:DXS524320 EGN524301:EHO524320 EQJ524301:ERK524320 FAF524301:FBG524320 FKB524301:FLC524320 FTX524301:FUY524320 GDT524301:GEU524320 GNP524301:GOQ524320 GXL524301:GYM524320 HHH524301:HII524320 HRD524301:HSE524320 IAZ524301:ICA524320 IKV524301:ILW524320 IUR524301:IVS524320 JEN524301:JFO524320 JOJ524301:JPK524320 JYF524301:JZG524320 KIB524301:KJC524320 KRX524301:KSY524320 LBT524301:LCU524320 LLP524301:LMQ524320 LVL524301:LWM524320 MFH524301:MGI524320 MPD524301:MQE524320 MYZ524301:NAA524320 NIV524301:NJW524320 NSR524301:NTS524320 OCN524301:ODO524320 OMJ524301:ONK524320 OWF524301:OXG524320 PGB524301:PHC524320 PPX524301:PQY524320 PZT524301:QAU524320 QJP524301:QKQ524320 QTL524301:QUM524320 RDH524301:REI524320 RND524301:ROE524320 RWZ524301:RYA524320 SGV524301:SHW524320 SQR524301:SRS524320 TAN524301:TBO524320 TKJ524301:TLK524320 TUF524301:TVG524320 UEB524301:UFC524320 UNX524301:UOY524320 UXT524301:UYU524320 VHP524301:VIQ524320 VRL524301:VSM524320 WBH524301:WCI524320 WLD524301:WME524320 WUZ524301:WWA524320 IN589837:JO589856 SJ589837:TK589856 ACF589837:ADG589856 AMB589837:ANC589856 AVX589837:AWY589856 BFT589837:BGU589856 BPP589837:BQQ589856 BZL589837:CAM589856 CJH589837:CKI589856 CTD589837:CUE589856 DCZ589837:DEA589856 DMV589837:DNW589856 DWR589837:DXS589856 EGN589837:EHO589856 EQJ589837:ERK589856 FAF589837:FBG589856 FKB589837:FLC589856 FTX589837:FUY589856 GDT589837:GEU589856 GNP589837:GOQ589856 GXL589837:GYM589856 HHH589837:HII589856 HRD589837:HSE589856 IAZ589837:ICA589856 IKV589837:ILW589856 IUR589837:IVS589856 JEN589837:JFO589856 JOJ589837:JPK589856 JYF589837:JZG589856 KIB589837:KJC589856 KRX589837:KSY589856 LBT589837:LCU589856 LLP589837:LMQ589856 LVL589837:LWM589856 MFH589837:MGI589856 MPD589837:MQE589856 MYZ589837:NAA589856 NIV589837:NJW589856 NSR589837:NTS589856 OCN589837:ODO589856 OMJ589837:ONK589856 OWF589837:OXG589856 PGB589837:PHC589856 PPX589837:PQY589856 PZT589837:QAU589856 QJP589837:QKQ589856 QTL589837:QUM589856 RDH589837:REI589856 RND589837:ROE589856 RWZ589837:RYA589856 SGV589837:SHW589856 SQR589837:SRS589856 TAN589837:TBO589856 TKJ589837:TLK589856 TUF589837:TVG589856 UEB589837:UFC589856 UNX589837:UOY589856 UXT589837:UYU589856 VHP589837:VIQ589856 VRL589837:VSM589856 WBH589837:WCI589856 WLD589837:WME589856 WUZ589837:WWA589856 IN655373:JO655392 SJ655373:TK655392 ACF655373:ADG655392 AMB655373:ANC655392 AVX655373:AWY655392 BFT655373:BGU655392 BPP655373:BQQ655392 BZL655373:CAM655392 CJH655373:CKI655392 CTD655373:CUE655392 DCZ655373:DEA655392 DMV655373:DNW655392 DWR655373:DXS655392 EGN655373:EHO655392 EQJ655373:ERK655392 FAF655373:FBG655392 FKB655373:FLC655392 FTX655373:FUY655392 GDT655373:GEU655392 GNP655373:GOQ655392 GXL655373:GYM655392 HHH655373:HII655392 HRD655373:HSE655392 IAZ655373:ICA655392 IKV655373:ILW655392 IUR655373:IVS655392 JEN655373:JFO655392 JOJ655373:JPK655392 JYF655373:JZG655392 KIB655373:KJC655392 KRX655373:KSY655392 LBT655373:LCU655392 LLP655373:LMQ655392 LVL655373:LWM655392 MFH655373:MGI655392 MPD655373:MQE655392 MYZ655373:NAA655392 NIV655373:NJW655392 NSR655373:NTS655392 OCN655373:ODO655392 OMJ655373:ONK655392 OWF655373:OXG655392 PGB655373:PHC655392 PPX655373:PQY655392 PZT655373:QAU655392 QJP655373:QKQ655392 QTL655373:QUM655392 RDH655373:REI655392 RND655373:ROE655392 RWZ655373:RYA655392 SGV655373:SHW655392 SQR655373:SRS655392 TAN655373:TBO655392 TKJ655373:TLK655392 TUF655373:TVG655392 UEB655373:UFC655392 UNX655373:UOY655392 UXT655373:UYU655392 VHP655373:VIQ655392 VRL655373:VSM655392 WBH655373:WCI655392 WLD655373:WME655392 WUZ655373:WWA655392 IN720909:JO720928 SJ720909:TK720928 ACF720909:ADG720928 AMB720909:ANC720928 AVX720909:AWY720928 BFT720909:BGU720928 BPP720909:BQQ720928 BZL720909:CAM720928 CJH720909:CKI720928 CTD720909:CUE720928 DCZ720909:DEA720928 DMV720909:DNW720928 DWR720909:DXS720928 EGN720909:EHO720928 EQJ720909:ERK720928 FAF720909:FBG720928 FKB720909:FLC720928 FTX720909:FUY720928 GDT720909:GEU720928 GNP720909:GOQ720928 GXL720909:GYM720928 HHH720909:HII720928 HRD720909:HSE720928 IAZ720909:ICA720928 IKV720909:ILW720928 IUR720909:IVS720928 JEN720909:JFO720928 JOJ720909:JPK720928 JYF720909:JZG720928 KIB720909:KJC720928 KRX720909:KSY720928 LBT720909:LCU720928 LLP720909:LMQ720928 LVL720909:LWM720928 MFH720909:MGI720928 MPD720909:MQE720928 MYZ720909:NAA720928 NIV720909:NJW720928 NSR720909:NTS720928 OCN720909:ODO720928 OMJ720909:ONK720928 OWF720909:OXG720928 PGB720909:PHC720928 PPX720909:PQY720928 PZT720909:QAU720928 QJP720909:QKQ720928 QTL720909:QUM720928 RDH720909:REI720928 RND720909:ROE720928 RWZ720909:RYA720928 SGV720909:SHW720928 SQR720909:SRS720928 TAN720909:TBO720928 TKJ720909:TLK720928 TUF720909:TVG720928 UEB720909:UFC720928 UNX720909:UOY720928 UXT720909:UYU720928 VHP720909:VIQ720928 VRL720909:VSM720928 WBH720909:WCI720928 WLD720909:WME720928 WUZ720909:WWA720928 IN786445:JO786464 SJ786445:TK786464 ACF786445:ADG786464 AMB786445:ANC786464 AVX786445:AWY786464 BFT786445:BGU786464 BPP786445:BQQ786464 BZL786445:CAM786464 CJH786445:CKI786464 CTD786445:CUE786464 DCZ786445:DEA786464 DMV786445:DNW786464 DWR786445:DXS786464 EGN786445:EHO786464 EQJ786445:ERK786464 FAF786445:FBG786464 FKB786445:FLC786464 FTX786445:FUY786464 GDT786445:GEU786464 GNP786445:GOQ786464 GXL786445:GYM786464 HHH786445:HII786464 HRD786445:HSE786464 IAZ786445:ICA786464 IKV786445:ILW786464 IUR786445:IVS786464 JEN786445:JFO786464 JOJ786445:JPK786464 JYF786445:JZG786464 KIB786445:KJC786464 KRX786445:KSY786464 LBT786445:LCU786464 LLP786445:LMQ786464 LVL786445:LWM786464 MFH786445:MGI786464 MPD786445:MQE786464 MYZ786445:NAA786464 NIV786445:NJW786464 NSR786445:NTS786464 OCN786445:ODO786464 OMJ786445:ONK786464 OWF786445:OXG786464 PGB786445:PHC786464 PPX786445:PQY786464 PZT786445:QAU786464 QJP786445:QKQ786464 QTL786445:QUM786464 RDH786445:REI786464 RND786445:ROE786464 RWZ786445:RYA786464 SGV786445:SHW786464 SQR786445:SRS786464 TAN786445:TBO786464 TKJ786445:TLK786464 TUF786445:TVG786464 UEB786445:UFC786464 UNX786445:UOY786464 UXT786445:UYU786464 VHP786445:VIQ786464 VRL786445:VSM786464 WBH786445:WCI786464 WLD786445:WME786464 WUZ786445:WWA786464 IN851981:JO852000 SJ851981:TK852000 ACF851981:ADG852000 AMB851981:ANC852000 AVX851981:AWY852000 BFT851981:BGU852000 BPP851981:BQQ852000 BZL851981:CAM852000 CJH851981:CKI852000 CTD851981:CUE852000 DCZ851981:DEA852000 DMV851981:DNW852000 DWR851981:DXS852000 EGN851981:EHO852000 EQJ851981:ERK852000 FAF851981:FBG852000 FKB851981:FLC852000 FTX851981:FUY852000 GDT851981:GEU852000 GNP851981:GOQ852000 GXL851981:GYM852000 HHH851981:HII852000 HRD851981:HSE852000 IAZ851981:ICA852000 IKV851981:ILW852000 IUR851981:IVS852000 JEN851981:JFO852000 JOJ851981:JPK852000 JYF851981:JZG852000 KIB851981:KJC852000 KRX851981:KSY852000 LBT851981:LCU852000 LLP851981:LMQ852000 LVL851981:LWM852000 MFH851981:MGI852000 MPD851981:MQE852000 MYZ851981:NAA852000 NIV851981:NJW852000 NSR851981:NTS852000 OCN851981:ODO852000 OMJ851981:ONK852000 OWF851981:OXG852000 PGB851981:PHC852000 PPX851981:PQY852000 PZT851981:QAU852000 QJP851981:QKQ852000 QTL851981:QUM852000 RDH851981:REI852000 RND851981:ROE852000 RWZ851981:RYA852000 SGV851981:SHW852000 SQR851981:SRS852000 TAN851981:TBO852000 TKJ851981:TLK852000 TUF851981:TVG852000 UEB851981:UFC852000 UNX851981:UOY852000 UXT851981:UYU852000 VHP851981:VIQ852000 VRL851981:VSM852000 WBH851981:WCI852000 WLD851981:WME852000 WUZ851981:WWA852000 IN917517:JO917536 SJ917517:TK917536 ACF917517:ADG917536 AMB917517:ANC917536 AVX917517:AWY917536 BFT917517:BGU917536 BPP917517:BQQ917536 BZL917517:CAM917536 CJH917517:CKI917536 CTD917517:CUE917536 DCZ917517:DEA917536 DMV917517:DNW917536 DWR917517:DXS917536 EGN917517:EHO917536 EQJ917517:ERK917536 FAF917517:FBG917536 FKB917517:FLC917536 FTX917517:FUY917536 GDT917517:GEU917536 GNP917517:GOQ917536 GXL917517:GYM917536 HHH917517:HII917536 HRD917517:HSE917536 IAZ917517:ICA917536 IKV917517:ILW917536 IUR917517:IVS917536 JEN917517:JFO917536 JOJ917517:JPK917536 JYF917517:JZG917536 KIB917517:KJC917536 KRX917517:KSY917536 LBT917517:LCU917536 LLP917517:LMQ917536 LVL917517:LWM917536 MFH917517:MGI917536 MPD917517:MQE917536 MYZ917517:NAA917536 NIV917517:NJW917536 NSR917517:NTS917536 OCN917517:ODO917536 OMJ917517:ONK917536 OWF917517:OXG917536 PGB917517:PHC917536 PPX917517:PQY917536 PZT917517:QAU917536 QJP917517:QKQ917536 QTL917517:QUM917536 RDH917517:REI917536 RND917517:ROE917536 RWZ917517:RYA917536 SGV917517:SHW917536 SQR917517:SRS917536 TAN917517:TBO917536 TKJ917517:TLK917536 TUF917517:TVG917536 UEB917517:UFC917536 UNX917517:UOY917536 UXT917517:UYU917536 VHP917517:VIQ917536 VRL917517:VSM917536 WBH917517:WCI917536 WLD917517:WME917536 WUZ917517:WWA917536 IN983053:JO983072 SJ983053:TK983072 ACF983053:ADG983072 AMB983053:ANC983072 AVX983053:AWY983072 BFT983053:BGU983072 BPP983053:BQQ983072 BZL983053:CAM983072 CJH983053:CKI983072 CTD983053:CUE983072 DCZ983053:DEA983072 DMV983053:DNW983072 DWR983053:DXS983072 EGN983053:EHO983072 EQJ983053:ERK983072 FAF983053:FBG983072 FKB983053:FLC983072 FTX983053:FUY983072 GDT983053:GEU983072 GNP983053:GOQ983072 GXL983053:GYM983072 HHH983053:HII983072 HRD983053:HSE983072 IAZ983053:ICA983072 IKV983053:ILW983072 IUR983053:IVS983072 JEN983053:JFO983072 JOJ983053:JPK983072 JYF983053:JZG983072 KIB983053:KJC983072 KRX983053:KSY983072 LBT983053:LCU983072 LLP983053:LMQ983072 LVL983053:LWM983072 MFH983053:MGI983072 MPD983053:MQE983072 MYZ983053:NAA983072 NIV983053:NJW983072 NSR983053:NTS983072 OCN983053:ODO983072 OMJ983053:ONK983072 OWF983053:OXG983072 PGB983053:PHC983072 PPX983053:PQY983072 PZT983053:QAU983072 QJP983053:QKQ983072 QTL983053:QUM983072 RDH983053:REI983072 RND983053:ROE983072 RWZ983053:RYA983072 SGV983053:SHW983072 SQR983053:SRS983072 TAN983053:TBO983072 TKJ983053:TLK983072 TUF983053:TVG983072 UEB983053:UFC983072 UNX983053:UOY983072 UXT983053:UYU983072 VHP983053:VIQ983072 WLD983053:WME983072 M983054:AE983073 M65550:AE65569 M131086:AE131105 M196622:AE196641 M262158:AE262177 M327694:AE327713 M393230:AE393249 M458766:AE458785 M524302:AE524321 M589838:AE589857 M655374:AE655393 M720910:AE720929 M786446:AE786465 M851982:AE852001 M917518:AE917537 IN8:JO55 WUZ8:WWA55 WLD8:WME55 WBH8:WCI55 VRL8:VSM55 VHP8:VIQ55 UXT8:UYU55 UNX8:UOY55 UEB8:UFC55 TUF8:TVG55 TKJ8:TLK55 TAN8:TBO55 SQR8:SRS55 SGV8:SHW55 RWZ8:RYA55 RND8:ROE55 RDH8:REI55 QTL8:QUM55 QJP8:QKQ55 PZT8:QAU55 PPX8:PQY55 PGB8:PHC55 OWF8:OXG55 OMJ8:ONK55 OCN8:ODO55 NSR8:NTS55 NIV8:NJW55 MYZ8:NAA55 MPD8:MQE55 MFH8:MGI55 LVL8:LWM55 LLP8:LMQ55 LBT8:LCU55 KRX8:KSY55 KIB8:KJC55 JYF8:JZG55 JOJ8:JPK55 JEN8:JFO55 IUR8:IVS55 IKV8:ILW55 IAZ8:ICA55 HRD8:HSE55 HHH8:HII55 GXL8:GYM55 GNP8:GOQ55 GDT8:GEU55 FTX8:FUY55 FKB8:FLC55 FAF8:FBG55 EQJ8:ERK55 EGN8:EHO55 DWR8:DXS55 DMV8:DNW55 DCZ8:DEA55 CTD8:CUE55 CJH8:CKI55 BZL8:CAM55 BPP8:BQQ55 BFT8:BGU55 AVX8:AWY55 AMB8:ANC55 ACF8:ADG55 SJ8:TK55 AF8:AF55" xr:uid="{00000000-0002-0000-0900-000000000000}">
      <formula1>IF(#REF!="×","")</formula1>
    </dataValidation>
    <dataValidation type="list" allowBlank="1" showInputMessage="1" showErrorMessage="1" sqref="WUV983053:WUV983072 K65550:K65569 IJ65549:IJ65568 SF65549:SF65568 ACB65549:ACB65568 ALX65549:ALX65568 AVT65549:AVT65568 BFP65549:BFP65568 BPL65549:BPL65568 BZH65549:BZH65568 CJD65549:CJD65568 CSZ65549:CSZ65568 DCV65549:DCV65568 DMR65549:DMR65568 DWN65549:DWN65568 EGJ65549:EGJ65568 EQF65549:EQF65568 FAB65549:FAB65568 FJX65549:FJX65568 FTT65549:FTT65568 GDP65549:GDP65568 GNL65549:GNL65568 GXH65549:GXH65568 HHD65549:HHD65568 HQZ65549:HQZ65568 IAV65549:IAV65568 IKR65549:IKR65568 IUN65549:IUN65568 JEJ65549:JEJ65568 JOF65549:JOF65568 JYB65549:JYB65568 KHX65549:KHX65568 KRT65549:KRT65568 LBP65549:LBP65568 LLL65549:LLL65568 LVH65549:LVH65568 MFD65549:MFD65568 MOZ65549:MOZ65568 MYV65549:MYV65568 NIR65549:NIR65568 NSN65549:NSN65568 OCJ65549:OCJ65568 OMF65549:OMF65568 OWB65549:OWB65568 PFX65549:PFX65568 PPT65549:PPT65568 PZP65549:PZP65568 QJL65549:QJL65568 QTH65549:QTH65568 RDD65549:RDD65568 RMZ65549:RMZ65568 RWV65549:RWV65568 SGR65549:SGR65568 SQN65549:SQN65568 TAJ65549:TAJ65568 TKF65549:TKF65568 TUB65549:TUB65568 UDX65549:UDX65568 UNT65549:UNT65568 UXP65549:UXP65568 VHL65549:VHL65568 VRH65549:VRH65568 WBD65549:WBD65568 WKZ65549:WKZ65568 WUV65549:WUV65568 K131086:K131105 IJ131085:IJ131104 SF131085:SF131104 ACB131085:ACB131104 ALX131085:ALX131104 AVT131085:AVT131104 BFP131085:BFP131104 BPL131085:BPL131104 BZH131085:BZH131104 CJD131085:CJD131104 CSZ131085:CSZ131104 DCV131085:DCV131104 DMR131085:DMR131104 DWN131085:DWN131104 EGJ131085:EGJ131104 EQF131085:EQF131104 FAB131085:FAB131104 FJX131085:FJX131104 FTT131085:FTT131104 GDP131085:GDP131104 GNL131085:GNL131104 GXH131085:GXH131104 HHD131085:HHD131104 HQZ131085:HQZ131104 IAV131085:IAV131104 IKR131085:IKR131104 IUN131085:IUN131104 JEJ131085:JEJ131104 JOF131085:JOF131104 JYB131085:JYB131104 KHX131085:KHX131104 KRT131085:KRT131104 LBP131085:LBP131104 LLL131085:LLL131104 LVH131085:LVH131104 MFD131085:MFD131104 MOZ131085:MOZ131104 MYV131085:MYV131104 NIR131085:NIR131104 NSN131085:NSN131104 OCJ131085:OCJ131104 OMF131085:OMF131104 OWB131085:OWB131104 PFX131085:PFX131104 PPT131085:PPT131104 PZP131085:PZP131104 QJL131085:QJL131104 QTH131085:QTH131104 RDD131085:RDD131104 RMZ131085:RMZ131104 RWV131085:RWV131104 SGR131085:SGR131104 SQN131085:SQN131104 TAJ131085:TAJ131104 TKF131085:TKF131104 TUB131085:TUB131104 UDX131085:UDX131104 UNT131085:UNT131104 UXP131085:UXP131104 VHL131085:VHL131104 VRH131085:VRH131104 WBD131085:WBD131104 WKZ131085:WKZ131104 WUV131085:WUV131104 K196622:K196641 IJ196621:IJ196640 SF196621:SF196640 ACB196621:ACB196640 ALX196621:ALX196640 AVT196621:AVT196640 BFP196621:BFP196640 BPL196621:BPL196640 BZH196621:BZH196640 CJD196621:CJD196640 CSZ196621:CSZ196640 DCV196621:DCV196640 DMR196621:DMR196640 DWN196621:DWN196640 EGJ196621:EGJ196640 EQF196621:EQF196640 FAB196621:FAB196640 FJX196621:FJX196640 FTT196621:FTT196640 GDP196621:GDP196640 GNL196621:GNL196640 GXH196621:GXH196640 HHD196621:HHD196640 HQZ196621:HQZ196640 IAV196621:IAV196640 IKR196621:IKR196640 IUN196621:IUN196640 JEJ196621:JEJ196640 JOF196621:JOF196640 JYB196621:JYB196640 KHX196621:KHX196640 KRT196621:KRT196640 LBP196621:LBP196640 LLL196621:LLL196640 LVH196621:LVH196640 MFD196621:MFD196640 MOZ196621:MOZ196640 MYV196621:MYV196640 NIR196621:NIR196640 NSN196621:NSN196640 OCJ196621:OCJ196640 OMF196621:OMF196640 OWB196621:OWB196640 PFX196621:PFX196640 PPT196621:PPT196640 PZP196621:PZP196640 QJL196621:QJL196640 QTH196621:QTH196640 RDD196621:RDD196640 RMZ196621:RMZ196640 RWV196621:RWV196640 SGR196621:SGR196640 SQN196621:SQN196640 TAJ196621:TAJ196640 TKF196621:TKF196640 TUB196621:TUB196640 UDX196621:UDX196640 UNT196621:UNT196640 UXP196621:UXP196640 VHL196621:VHL196640 VRH196621:VRH196640 WBD196621:WBD196640 WKZ196621:WKZ196640 WUV196621:WUV196640 K262158:K262177 IJ262157:IJ262176 SF262157:SF262176 ACB262157:ACB262176 ALX262157:ALX262176 AVT262157:AVT262176 BFP262157:BFP262176 BPL262157:BPL262176 BZH262157:BZH262176 CJD262157:CJD262176 CSZ262157:CSZ262176 DCV262157:DCV262176 DMR262157:DMR262176 DWN262157:DWN262176 EGJ262157:EGJ262176 EQF262157:EQF262176 FAB262157:FAB262176 FJX262157:FJX262176 FTT262157:FTT262176 GDP262157:GDP262176 GNL262157:GNL262176 GXH262157:GXH262176 HHD262157:HHD262176 HQZ262157:HQZ262176 IAV262157:IAV262176 IKR262157:IKR262176 IUN262157:IUN262176 JEJ262157:JEJ262176 JOF262157:JOF262176 JYB262157:JYB262176 KHX262157:KHX262176 KRT262157:KRT262176 LBP262157:LBP262176 LLL262157:LLL262176 LVH262157:LVH262176 MFD262157:MFD262176 MOZ262157:MOZ262176 MYV262157:MYV262176 NIR262157:NIR262176 NSN262157:NSN262176 OCJ262157:OCJ262176 OMF262157:OMF262176 OWB262157:OWB262176 PFX262157:PFX262176 PPT262157:PPT262176 PZP262157:PZP262176 QJL262157:QJL262176 QTH262157:QTH262176 RDD262157:RDD262176 RMZ262157:RMZ262176 RWV262157:RWV262176 SGR262157:SGR262176 SQN262157:SQN262176 TAJ262157:TAJ262176 TKF262157:TKF262176 TUB262157:TUB262176 UDX262157:UDX262176 UNT262157:UNT262176 UXP262157:UXP262176 VHL262157:VHL262176 VRH262157:VRH262176 WBD262157:WBD262176 WKZ262157:WKZ262176 WUV262157:WUV262176 K327694:K327713 IJ327693:IJ327712 SF327693:SF327712 ACB327693:ACB327712 ALX327693:ALX327712 AVT327693:AVT327712 BFP327693:BFP327712 BPL327693:BPL327712 BZH327693:BZH327712 CJD327693:CJD327712 CSZ327693:CSZ327712 DCV327693:DCV327712 DMR327693:DMR327712 DWN327693:DWN327712 EGJ327693:EGJ327712 EQF327693:EQF327712 FAB327693:FAB327712 FJX327693:FJX327712 FTT327693:FTT327712 GDP327693:GDP327712 GNL327693:GNL327712 GXH327693:GXH327712 HHD327693:HHD327712 HQZ327693:HQZ327712 IAV327693:IAV327712 IKR327693:IKR327712 IUN327693:IUN327712 JEJ327693:JEJ327712 JOF327693:JOF327712 JYB327693:JYB327712 KHX327693:KHX327712 KRT327693:KRT327712 LBP327693:LBP327712 LLL327693:LLL327712 LVH327693:LVH327712 MFD327693:MFD327712 MOZ327693:MOZ327712 MYV327693:MYV327712 NIR327693:NIR327712 NSN327693:NSN327712 OCJ327693:OCJ327712 OMF327693:OMF327712 OWB327693:OWB327712 PFX327693:PFX327712 PPT327693:PPT327712 PZP327693:PZP327712 QJL327693:QJL327712 QTH327693:QTH327712 RDD327693:RDD327712 RMZ327693:RMZ327712 RWV327693:RWV327712 SGR327693:SGR327712 SQN327693:SQN327712 TAJ327693:TAJ327712 TKF327693:TKF327712 TUB327693:TUB327712 UDX327693:UDX327712 UNT327693:UNT327712 UXP327693:UXP327712 VHL327693:VHL327712 VRH327693:VRH327712 WBD327693:WBD327712 WKZ327693:WKZ327712 WUV327693:WUV327712 K393230:K393249 IJ393229:IJ393248 SF393229:SF393248 ACB393229:ACB393248 ALX393229:ALX393248 AVT393229:AVT393248 BFP393229:BFP393248 BPL393229:BPL393248 BZH393229:BZH393248 CJD393229:CJD393248 CSZ393229:CSZ393248 DCV393229:DCV393248 DMR393229:DMR393248 DWN393229:DWN393248 EGJ393229:EGJ393248 EQF393229:EQF393248 FAB393229:FAB393248 FJX393229:FJX393248 FTT393229:FTT393248 GDP393229:GDP393248 GNL393229:GNL393248 GXH393229:GXH393248 HHD393229:HHD393248 HQZ393229:HQZ393248 IAV393229:IAV393248 IKR393229:IKR393248 IUN393229:IUN393248 JEJ393229:JEJ393248 JOF393229:JOF393248 JYB393229:JYB393248 KHX393229:KHX393248 KRT393229:KRT393248 LBP393229:LBP393248 LLL393229:LLL393248 LVH393229:LVH393248 MFD393229:MFD393248 MOZ393229:MOZ393248 MYV393229:MYV393248 NIR393229:NIR393248 NSN393229:NSN393248 OCJ393229:OCJ393248 OMF393229:OMF393248 OWB393229:OWB393248 PFX393229:PFX393248 PPT393229:PPT393248 PZP393229:PZP393248 QJL393229:QJL393248 QTH393229:QTH393248 RDD393229:RDD393248 RMZ393229:RMZ393248 RWV393229:RWV393248 SGR393229:SGR393248 SQN393229:SQN393248 TAJ393229:TAJ393248 TKF393229:TKF393248 TUB393229:TUB393248 UDX393229:UDX393248 UNT393229:UNT393248 UXP393229:UXP393248 VHL393229:VHL393248 VRH393229:VRH393248 WBD393229:WBD393248 WKZ393229:WKZ393248 WUV393229:WUV393248 K458766:K458785 IJ458765:IJ458784 SF458765:SF458784 ACB458765:ACB458784 ALX458765:ALX458784 AVT458765:AVT458784 BFP458765:BFP458784 BPL458765:BPL458784 BZH458765:BZH458784 CJD458765:CJD458784 CSZ458765:CSZ458784 DCV458765:DCV458784 DMR458765:DMR458784 DWN458765:DWN458784 EGJ458765:EGJ458784 EQF458765:EQF458784 FAB458765:FAB458784 FJX458765:FJX458784 FTT458765:FTT458784 GDP458765:GDP458784 GNL458765:GNL458784 GXH458765:GXH458784 HHD458765:HHD458784 HQZ458765:HQZ458784 IAV458765:IAV458784 IKR458765:IKR458784 IUN458765:IUN458784 JEJ458765:JEJ458784 JOF458765:JOF458784 JYB458765:JYB458784 KHX458765:KHX458784 KRT458765:KRT458784 LBP458765:LBP458784 LLL458765:LLL458784 LVH458765:LVH458784 MFD458765:MFD458784 MOZ458765:MOZ458784 MYV458765:MYV458784 NIR458765:NIR458784 NSN458765:NSN458784 OCJ458765:OCJ458784 OMF458765:OMF458784 OWB458765:OWB458784 PFX458765:PFX458784 PPT458765:PPT458784 PZP458765:PZP458784 QJL458765:QJL458784 QTH458765:QTH458784 RDD458765:RDD458784 RMZ458765:RMZ458784 RWV458765:RWV458784 SGR458765:SGR458784 SQN458765:SQN458784 TAJ458765:TAJ458784 TKF458765:TKF458784 TUB458765:TUB458784 UDX458765:UDX458784 UNT458765:UNT458784 UXP458765:UXP458784 VHL458765:VHL458784 VRH458765:VRH458784 WBD458765:WBD458784 WKZ458765:WKZ458784 WUV458765:WUV458784 K524302:K524321 IJ524301:IJ524320 SF524301:SF524320 ACB524301:ACB524320 ALX524301:ALX524320 AVT524301:AVT524320 BFP524301:BFP524320 BPL524301:BPL524320 BZH524301:BZH524320 CJD524301:CJD524320 CSZ524301:CSZ524320 DCV524301:DCV524320 DMR524301:DMR524320 DWN524301:DWN524320 EGJ524301:EGJ524320 EQF524301:EQF524320 FAB524301:FAB524320 FJX524301:FJX524320 FTT524301:FTT524320 GDP524301:GDP524320 GNL524301:GNL524320 GXH524301:GXH524320 HHD524301:HHD524320 HQZ524301:HQZ524320 IAV524301:IAV524320 IKR524301:IKR524320 IUN524301:IUN524320 JEJ524301:JEJ524320 JOF524301:JOF524320 JYB524301:JYB524320 KHX524301:KHX524320 KRT524301:KRT524320 LBP524301:LBP524320 LLL524301:LLL524320 LVH524301:LVH524320 MFD524301:MFD524320 MOZ524301:MOZ524320 MYV524301:MYV524320 NIR524301:NIR524320 NSN524301:NSN524320 OCJ524301:OCJ524320 OMF524301:OMF524320 OWB524301:OWB524320 PFX524301:PFX524320 PPT524301:PPT524320 PZP524301:PZP524320 QJL524301:QJL524320 QTH524301:QTH524320 RDD524301:RDD524320 RMZ524301:RMZ524320 RWV524301:RWV524320 SGR524301:SGR524320 SQN524301:SQN524320 TAJ524301:TAJ524320 TKF524301:TKF524320 TUB524301:TUB524320 UDX524301:UDX524320 UNT524301:UNT524320 UXP524301:UXP524320 VHL524301:VHL524320 VRH524301:VRH524320 WBD524301:WBD524320 WKZ524301:WKZ524320 WUV524301:WUV524320 K589838:K589857 IJ589837:IJ589856 SF589837:SF589856 ACB589837:ACB589856 ALX589837:ALX589856 AVT589837:AVT589856 BFP589837:BFP589856 BPL589837:BPL589856 BZH589837:BZH589856 CJD589837:CJD589856 CSZ589837:CSZ589856 DCV589837:DCV589856 DMR589837:DMR589856 DWN589837:DWN589856 EGJ589837:EGJ589856 EQF589837:EQF589856 FAB589837:FAB589856 FJX589837:FJX589856 FTT589837:FTT589856 GDP589837:GDP589856 GNL589837:GNL589856 GXH589837:GXH589856 HHD589837:HHD589856 HQZ589837:HQZ589856 IAV589837:IAV589856 IKR589837:IKR589856 IUN589837:IUN589856 JEJ589837:JEJ589856 JOF589837:JOF589856 JYB589837:JYB589856 KHX589837:KHX589856 KRT589837:KRT589856 LBP589837:LBP589856 LLL589837:LLL589856 LVH589837:LVH589856 MFD589837:MFD589856 MOZ589837:MOZ589856 MYV589837:MYV589856 NIR589837:NIR589856 NSN589837:NSN589856 OCJ589837:OCJ589856 OMF589837:OMF589856 OWB589837:OWB589856 PFX589837:PFX589856 PPT589837:PPT589856 PZP589837:PZP589856 QJL589837:QJL589856 QTH589837:QTH589856 RDD589837:RDD589856 RMZ589837:RMZ589856 RWV589837:RWV589856 SGR589837:SGR589856 SQN589837:SQN589856 TAJ589837:TAJ589856 TKF589837:TKF589856 TUB589837:TUB589856 UDX589837:UDX589856 UNT589837:UNT589856 UXP589837:UXP589856 VHL589837:VHL589856 VRH589837:VRH589856 WBD589837:WBD589856 WKZ589837:WKZ589856 WUV589837:WUV589856 K655374:K655393 IJ655373:IJ655392 SF655373:SF655392 ACB655373:ACB655392 ALX655373:ALX655392 AVT655373:AVT655392 BFP655373:BFP655392 BPL655373:BPL655392 BZH655373:BZH655392 CJD655373:CJD655392 CSZ655373:CSZ655392 DCV655373:DCV655392 DMR655373:DMR655392 DWN655373:DWN655392 EGJ655373:EGJ655392 EQF655373:EQF655392 FAB655373:FAB655392 FJX655373:FJX655392 FTT655373:FTT655392 GDP655373:GDP655392 GNL655373:GNL655392 GXH655373:GXH655392 HHD655373:HHD655392 HQZ655373:HQZ655392 IAV655373:IAV655392 IKR655373:IKR655392 IUN655373:IUN655392 JEJ655373:JEJ655392 JOF655373:JOF655392 JYB655373:JYB655392 KHX655373:KHX655392 KRT655373:KRT655392 LBP655373:LBP655392 LLL655373:LLL655392 LVH655373:LVH655392 MFD655373:MFD655392 MOZ655373:MOZ655392 MYV655373:MYV655392 NIR655373:NIR655392 NSN655373:NSN655392 OCJ655373:OCJ655392 OMF655373:OMF655392 OWB655373:OWB655392 PFX655373:PFX655392 PPT655373:PPT655392 PZP655373:PZP655392 QJL655373:QJL655392 QTH655373:QTH655392 RDD655373:RDD655392 RMZ655373:RMZ655392 RWV655373:RWV655392 SGR655373:SGR655392 SQN655373:SQN655392 TAJ655373:TAJ655392 TKF655373:TKF655392 TUB655373:TUB655392 UDX655373:UDX655392 UNT655373:UNT655392 UXP655373:UXP655392 VHL655373:VHL655392 VRH655373:VRH655392 WBD655373:WBD655392 WKZ655373:WKZ655392 WUV655373:WUV655392 K720910:K720929 IJ720909:IJ720928 SF720909:SF720928 ACB720909:ACB720928 ALX720909:ALX720928 AVT720909:AVT720928 BFP720909:BFP720928 BPL720909:BPL720928 BZH720909:BZH720928 CJD720909:CJD720928 CSZ720909:CSZ720928 DCV720909:DCV720928 DMR720909:DMR720928 DWN720909:DWN720928 EGJ720909:EGJ720928 EQF720909:EQF720928 FAB720909:FAB720928 FJX720909:FJX720928 FTT720909:FTT720928 GDP720909:GDP720928 GNL720909:GNL720928 GXH720909:GXH720928 HHD720909:HHD720928 HQZ720909:HQZ720928 IAV720909:IAV720928 IKR720909:IKR720928 IUN720909:IUN720928 JEJ720909:JEJ720928 JOF720909:JOF720928 JYB720909:JYB720928 KHX720909:KHX720928 KRT720909:KRT720928 LBP720909:LBP720928 LLL720909:LLL720928 LVH720909:LVH720928 MFD720909:MFD720928 MOZ720909:MOZ720928 MYV720909:MYV720928 NIR720909:NIR720928 NSN720909:NSN720928 OCJ720909:OCJ720928 OMF720909:OMF720928 OWB720909:OWB720928 PFX720909:PFX720928 PPT720909:PPT720928 PZP720909:PZP720928 QJL720909:QJL720928 QTH720909:QTH720928 RDD720909:RDD720928 RMZ720909:RMZ720928 RWV720909:RWV720928 SGR720909:SGR720928 SQN720909:SQN720928 TAJ720909:TAJ720928 TKF720909:TKF720928 TUB720909:TUB720928 UDX720909:UDX720928 UNT720909:UNT720928 UXP720909:UXP720928 VHL720909:VHL720928 VRH720909:VRH720928 WBD720909:WBD720928 WKZ720909:WKZ720928 WUV720909:WUV720928 K786446:K786465 IJ786445:IJ786464 SF786445:SF786464 ACB786445:ACB786464 ALX786445:ALX786464 AVT786445:AVT786464 BFP786445:BFP786464 BPL786445:BPL786464 BZH786445:BZH786464 CJD786445:CJD786464 CSZ786445:CSZ786464 DCV786445:DCV786464 DMR786445:DMR786464 DWN786445:DWN786464 EGJ786445:EGJ786464 EQF786445:EQF786464 FAB786445:FAB786464 FJX786445:FJX786464 FTT786445:FTT786464 GDP786445:GDP786464 GNL786445:GNL786464 GXH786445:GXH786464 HHD786445:HHD786464 HQZ786445:HQZ786464 IAV786445:IAV786464 IKR786445:IKR786464 IUN786445:IUN786464 JEJ786445:JEJ786464 JOF786445:JOF786464 JYB786445:JYB786464 KHX786445:KHX786464 KRT786445:KRT786464 LBP786445:LBP786464 LLL786445:LLL786464 LVH786445:LVH786464 MFD786445:MFD786464 MOZ786445:MOZ786464 MYV786445:MYV786464 NIR786445:NIR786464 NSN786445:NSN786464 OCJ786445:OCJ786464 OMF786445:OMF786464 OWB786445:OWB786464 PFX786445:PFX786464 PPT786445:PPT786464 PZP786445:PZP786464 QJL786445:QJL786464 QTH786445:QTH786464 RDD786445:RDD786464 RMZ786445:RMZ786464 RWV786445:RWV786464 SGR786445:SGR786464 SQN786445:SQN786464 TAJ786445:TAJ786464 TKF786445:TKF786464 TUB786445:TUB786464 UDX786445:UDX786464 UNT786445:UNT786464 UXP786445:UXP786464 VHL786445:VHL786464 VRH786445:VRH786464 WBD786445:WBD786464 WKZ786445:WKZ786464 WUV786445:WUV786464 K851982:K852001 IJ851981:IJ852000 SF851981:SF852000 ACB851981:ACB852000 ALX851981:ALX852000 AVT851981:AVT852000 BFP851981:BFP852000 BPL851981:BPL852000 BZH851981:BZH852000 CJD851981:CJD852000 CSZ851981:CSZ852000 DCV851981:DCV852000 DMR851981:DMR852000 DWN851981:DWN852000 EGJ851981:EGJ852000 EQF851981:EQF852000 FAB851981:FAB852000 FJX851981:FJX852000 FTT851981:FTT852000 GDP851981:GDP852000 GNL851981:GNL852000 GXH851981:GXH852000 HHD851981:HHD852000 HQZ851981:HQZ852000 IAV851981:IAV852000 IKR851981:IKR852000 IUN851981:IUN852000 JEJ851981:JEJ852000 JOF851981:JOF852000 JYB851981:JYB852000 KHX851981:KHX852000 KRT851981:KRT852000 LBP851981:LBP852000 LLL851981:LLL852000 LVH851981:LVH852000 MFD851981:MFD852000 MOZ851981:MOZ852000 MYV851981:MYV852000 NIR851981:NIR852000 NSN851981:NSN852000 OCJ851981:OCJ852000 OMF851981:OMF852000 OWB851981:OWB852000 PFX851981:PFX852000 PPT851981:PPT852000 PZP851981:PZP852000 QJL851981:QJL852000 QTH851981:QTH852000 RDD851981:RDD852000 RMZ851981:RMZ852000 RWV851981:RWV852000 SGR851981:SGR852000 SQN851981:SQN852000 TAJ851981:TAJ852000 TKF851981:TKF852000 TUB851981:TUB852000 UDX851981:UDX852000 UNT851981:UNT852000 UXP851981:UXP852000 VHL851981:VHL852000 VRH851981:VRH852000 WBD851981:WBD852000 WKZ851981:WKZ852000 WUV851981:WUV852000 K917518:K917537 IJ917517:IJ917536 SF917517:SF917536 ACB917517:ACB917536 ALX917517:ALX917536 AVT917517:AVT917536 BFP917517:BFP917536 BPL917517:BPL917536 BZH917517:BZH917536 CJD917517:CJD917536 CSZ917517:CSZ917536 DCV917517:DCV917536 DMR917517:DMR917536 DWN917517:DWN917536 EGJ917517:EGJ917536 EQF917517:EQF917536 FAB917517:FAB917536 FJX917517:FJX917536 FTT917517:FTT917536 GDP917517:GDP917536 GNL917517:GNL917536 GXH917517:GXH917536 HHD917517:HHD917536 HQZ917517:HQZ917536 IAV917517:IAV917536 IKR917517:IKR917536 IUN917517:IUN917536 JEJ917517:JEJ917536 JOF917517:JOF917536 JYB917517:JYB917536 KHX917517:KHX917536 KRT917517:KRT917536 LBP917517:LBP917536 LLL917517:LLL917536 LVH917517:LVH917536 MFD917517:MFD917536 MOZ917517:MOZ917536 MYV917517:MYV917536 NIR917517:NIR917536 NSN917517:NSN917536 OCJ917517:OCJ917536 OMF917517:OMF917536 OWB917517:OWB917536 PFX917517:PFX917536 PPT917517:PPT917536 PZP917517:PZP917536 QJL917517:QJL917536 QTH917517:QTH917536 RDD917517:RDD917536 RMZ917517:RMZ917536 RWV917517:RWV917536 SGR917517:SGR917536 SQN917517:SQN917536 TAJ917517:TAJ917536 TKF917517:TKF917536 TUB917517:TUB917536 UDX917517:UDX917536 UNT917517:UNT917536 UXP917517:UXP917536 VHL917517:VHL917536 VRH917517:VRH917536 WBD917517:WBD917536 WKZ917517:WKZ917536 WUV917517:WUV917536 K983054:K983073 IJ983053:IJ983072 SF983053:SF983072 ACB983053:ACB983072 ALX983053:ALX983072 AVT983053:AVT983072 BFP983053:BFP983072 BPL983053:BPL983072 BZH983053:BZH983072 CJD983053:CJD983072 CSZ983053:CSZ983072 DCV983053:DCV983072 DMR983053:DMR983072 DWN983053:DWN983072 EGJ983053:EGJ983072 EQF983053:EQF983072 FAB983053:FAB983072 FJX983053:FJX983072 FTT983053:FTT983072 GDP983053:GDP983072 GNL983053:GNL983072 GXH983053:GXH983072 HHD983053:HHD983072 HQZ983053:HQZ983072 IAV983053:IAV983072 IKR983053:IKR983072 IUN983053:IUN983072 JEJ983053:JEJ983072 JOF983053:JOF983072 JYB983053:JYB983072 KHX983053:KHX983072 KRT983053:KRT983072 LBP983053:LBP983072 LLL983053:LLL983072 LVH983053:LVH983072 MFD983053:MFD983072 MOZ983053:MOZ983072 MYV983053:MYV983072 NIR983053:NIR983072 NSN983053:NSN983072 OCJ983053:OCJ983072 OMF983053:OMF983072 OWB983053:OWB983072 PFX983053:PFX983072 PPT983053:PPT983072 PZP983053:PZP983072 QJL983053:QJL983072 QTH983053:QTH983072 RDD983053:RDD983072 RMZ983053:RMZ983072 RWV983053:RWV983072 SGR983053:SGR983072 SQN983053:SQN983072 TAJ983053:TAJ983072 TKF983053:TKF983072 TUB983053:TUB983072 UDX983053:UDX983072 UNT983053:UNT983072 UXP983053:UXP983072 VHL983053:VHL983072 VRH983053:VRH983072 WBD983053:WBD983072 WKZ983053:WKZ983072 WUV8:WUV55 WKZ8:WKZ55 WBD8:WBD55 VRH8:VRH55 VHL8:VHL55 UXP8:UXP55 UNT8:UNT55 UDX8:UDX55 TUB8:TUB55 TKF8:TKF55 TAJ8:TAJ55 SQN8:SQN55 SGR8:SGR55 RWV8:RWV55 RMZ8:RMZ55 RDD8:RDD55 QTH8:QTH55 QJL8:QJL55 PZP8:PZP55 PPT8:PPT55 PFX8:PFX55 OWB8:OWB55 OMF8:OMF55 OCJ8:OCJ55 NSN8:NSN55 NIR8:NIR55 MYV8:MYV55 MOZ8:MOZ55 MFD8:MFD55 LVH8:LVH55 LLL8:LLL55 LBP8:LBP55 KRT8:KRT55 KHX8:KHX55 JYB8:JYB55 JOF8:JOF55 JEJ8:JEJ55 IUN8:IUN55 IKR8:IKR55 IAV8:IAV55 HQZ8:HQZ55 HHD8:HHD55 GXH8:GXH55 GNL8:GNL55 GDP8:GDP55 FTT8:FTT55 FJX8:FJX55 FAB8:FAB55 EQF8:EQF55 EGJ8:EGJ55 DWN8:DWN55 DMR8:DMR55 DCV8:DCV55 CSZ8:CSZ55 CJD8:CJD55 BZH8:BZH55 BPL8:BPL55 BFP8:BFP55 AVT8:AVT55 ALX8:ALX55 ACB8:ACB55 SF8:SF55 IJ8:IJ55" xr:uid="{00000000-0002-0000-0900-000001000000}">
      <formula1>"教育・保育従事者,教育・保育従事者以外"</formula1>
    </dataValidation>
    <dataValidation type="list" allowBlank="1" showInputMessage="1" showErrorMessage="1" sqref="WUU983053:WUU983072 J65550:J65569 II65549:II65568 SE65549:SE65568 ACA65549:ACA65568 ALW65549:ALW65568 AVS65549:AVS65568 BFO65549:BFO65568 BPK65549:BPK65568 BZG65549:BZG65568 CJC65549:CJC65568 CSY65549:CSY65568 DCU65549:DCU65568 DMQ65549:DMQ65568 DWM65549:DWM65568 EGI65549:EGI65568 EQE65549:EQE65568 FAA65549:FAA65568 FJW65549:FJW65568 FTS65549:FTS65568 GDO65549:GDO65568 GNK65549:GNK65568 GXG65549:GXG65568 HHC65549:HHC65568 HQY65549:HQY65568 IAU65549:IAU65568 IKQ65549:IKQ65568 IUM65549:IUM65568 JEI65549:JEI65568 JOE65549:JOE65568 JYA65549:JYA65568 KHW65549:KHW65568 KRS65549:KRS65568 LBO65549:LBO65568 LLK65549:LLK65568 LVG65549:LVG65568 MFC65549:MFC65568 MOY65549:MOY65568 MYU65549:MYU65568 NIQ65549:NIQ65568 NSM65549:NSM65568 OCI65549:OCI65568 OME65549:OME65568 OWA65549:OWA65568 PFW65549:PFW65568 PPS65549:PPS65568 PZO65549:PZO65568 QJK65549:QJK65568 QTG65549:QTG65568 RDC65549:RDC65568 RMY65549:RMY65568 RWU65549:RWU65568 SGQ65549:SGQ65568 SQM65549:SQM65568 TAI65549:TAI65568 TKE65549:TKE65568 TUA65549:TUA65568 UDW65549:UDW65568 UNS65549:UNS65568 UXO65549:UXO65568 VHK65549:VHK65568 VRG65549:VRG65568 WBC65549:WBC65568 WKY65549:WKY65568 WUU65549:WUU65568 J131086:J131105 II131085:II131104 SE131085:SE131104 ACA131085:ACA131104 ALW131085:ALW131104 AVS131085:AVS131104 BFO131085:BFO131104 BPK131085:BPK131104 BZG131085:BZG131104 CJC131085:CJC131104 CSY131085:CSY131104 DCU131085:DCU131104 DMQ131085:DMQ131104 DWM131085:DWM131104 EGI131085:EGI131104 EQE131085:EQE131104 FAA131085:FAA131104 FJW131085:FJW131104 FTS131085:FTS131104 GDO131085:GDO131104 GNK131085:GNK131104 GXG131085:GXG131104 HHC131085:HHC131104 HQY131085:HQY131104 IAU131085:IAU131104 IKQ131085:IKQ131104 IUM131085:IUM131104 JEI131085:JEI131104 JOE131085:JOE131104 JYA131085:JYA131104 KHW131085:KHW131104 KRS131085:KRS131104 LBO131085:LBO131104 LLK131085:LLK131104 LVG131085:LVG131104 MFC131085:MFC131104 MOY131085:MOY131104 MYU131085:MYU131104 NIQ131085:NIQ131104 NSM131085:NSM131104 OCI131085:OCI131104 OME131085:OME131104 OWA131085:OWA131104 PFW131085:PFW131104 PPS131085:PPS131104 PZO131085:PZO131104 QJK131085:QJK131104 QTG131085:QTG131104 RDC131085:RDC131104 RMY131085:RMY131104 RWU131085:RWU131104 SGQ131085:SGQ131104 SQM131085:SQM131104 TAI131085:TAI131104 TKE131085:TKE131104 TUA131085:TUA131104 UDW131085:UDW131104 UNS131085:UNS131104 UXO131085:UXO131104 VHK131085:VHK131104 VRG131085:VRG131104 WBC131085:WBC131104 WKY131085:WKY131104 WUU131085:WUU131104 J196622:J196641 II196621:II196640 SE196621:SE196640 ACA196621:ACA196640 ALW196621:ALW196640 AVS196621:AVS196640 BFO196621:BFO196640 BPK196621:BPK196640 BZG196621:BZG196640 CJC196621:CJC196640 CSY196621:CSY196640 DCU196621:DCU196640 DMQ196621:DMQ196640 DWM196621:DWM196640 EGI196621:EGI196640 EQE196621:EQE196640 FAA196621:FAA196640 FJW196621:FJW196640 FTS196621:FTS196640 GDO196621:GDO196640 GNK196621:GNK196640 GXG196621:GXG196640 HHC196621:HHC196640 HQY196621:HQY196640 IAU196621:IAU196640 IKQ196621:IKQ196640 IUM196621:IUM196640 JEI196621:JEI196640 JOE196621:JOE196640 JYA196621:JYA196640 KHW196621:KHW196640 KRS196621:KRS196640 LBO196621:LBO196640 LLK196621:LLK196640 LVG196621:LVG196640 MFC196621:MFC196640 MOY196621:MOY196640 MYU196621:MYU196640 NIQ196621:NIQ196640 NSM196621:NSM196640 OCI196621:OCI196640 OME196621:OME196640 OWA196621:OWA196640 PFW196621:PFW196640 PPS196621:PPS196640 PZO196621:PZO196640 QJK196621:QJK196640 QTG196621:QTG196640 RDC196621:RDC196640 RMY196621:RMY196640 RWU196621:RWU196640 SGQ196621:SGQ196640 SQM196621:SQM196640 TAI196621:TAI196640 TKE196621:TKE196640 TUA196621:TUA196640 UDW196621:UDW196640 UNS196621:UNS196640 UXO196621:UXO196640 VHK196621:VHK196640 VRG196621:VRG196640 WBC196621:WBC196640 WKY196621:WKY196640 WUU196621:WUU196640 J262158:J262177 II262157:II262176 SE262157:SE262176 ACA262157:ACA262176 ALW262157:ALW262176 AVS262157:AVS262176 BFO262157:BFO262176 BPK262157:BPK262176 BZG262157:BZG262176 CJC262157:CJC262176 CSY262157:CSY262176 DCU262157:DCU262176 DMQ262157:DMQ262176 DWM262157:DWM262176 EGI262157:EGI262176 EQE262157:EQE262176 FAA262157:FAA262176 FJW262157:FJW262176 FTS262157:FTS262176 GDO262157:GDO262176 GNK262157:GNK262176 GXG262157:GXG262176 HHC262157:HHC262176 HQY262157:HQY262176 IAU262157:IAU262176 IKQ262157:IKQ262176 IUM262157:IUM262176 JEI262157:JEI262176 JOE262157:JOE262176 JYA262157:JYA262176 KHW262157:KHW262176 KRS262157:KRS262176 LBO262157:LBO262176 LLK262157:LLK262176 LVG262157:LVG262176 MFC262157:MFC262176 MOY262157:MOY262176 MYU262157:MYU262176 NIQ262157:NIQ262176 NSM262157:NSM262176 OCI262157:OCI262176 OME262157:OME262176 OWA262157:OWA262176 PFW262157:PFW262176 PPS262157:PPS262176 PZO262157:PZO262176 QJK262157:QJK262176 QTG262157:QTG262176 RDC262157:RDC262176 RMY262157:RMY262176 RWU262157:RWU262176 SGQ262157:SGQ262176 SQM262157:SQM262176 TAI262157:TAI262176 TKE262157:TKE262176 TUA262157:TUA262176 UDW262157:UDW262176 UNS262157:UNS262176 UXO262157:UXO262176 VHK262157:VHK262176 VRG262157:VRG262176 WBC262157:WBC262176 WKY262157:WKY262176 WUU262157:WUU262176 J327694:J327713 II327693:II327712 SE327693:SE327712 ACA327693:ACA327712 ALW327693:ALW327712 AVS327693:AVS327712 BFO327693:BFO327712 BPK327693:BPK327712 BZG327693:BZG327712 CJC327693:CJC327712 CSY327693:CSY327712 DCU327693:DCU327712 DMQ327693:DMQ327712 DWM327693:DWM327712 EGI327693:EGI327712 EQE327693:EQE327712 FAA327693:FAA327712 FJW327693:FJW327712 FTS327693:FTS327712 GDO327693:GDO327712 GNK327693:GNK327712 GXG327693:GXG327712 HHC327693:HHC327712 HQY327693:HQY327712 IAU327693:IAU327712 IKQ327693:IKQ327712 IUM327693:IUM327712 JEI327693:JEI327712 JOE327693:JOE327712 JYA327693:JYA327712 KHW327693:KHW327712 KRS327693:KRS327712 LBO327693:LBO327712 LLK327693:LLK327712 LVG327693:LVG327712 MFC327693:MFC327712 MOY327693:MOY327712 MYU327693:MYU327712 NIQ327693:NIQ327712 NSM327693:NSM327712 OCI327693:OCI327712 OME327693:OME327712 OWA327693:OWA327712 PFW327693:PFW327712 PPS327693:PPS327712 PZO327693:PZO327712 QJK327693:QJK327712 QTG327693:QTG327712 RDC327693:RDC327712 RMY327693:RMY327712 RWU327693:RWU327712 SGQ327693:SGQ327712 SQM327693:SQM327712 TAI327693:TAI327712 TKE327693:TKE327712 TUA327693:TUA327712 UDW327693:UDW327712 UNS327693:UNS327712 UXO327693:UXO327712 VHK327693:VHK327712 VRG327693:VRG327712 WBC327693:WBC327712 WKY327693:WKY327712 WUU327693:WUU327712 J393230:J393249 II393229:II393248 SE393229:SE393248 ACA393229:ACA393248 ALW393229:ALW393248 AVS393229:AVS393248 BFO393229:BFO393248 BPK393229:BPK393248 BZG393229:BZG393248 CJC393229:CJC393248 CSY393229:CSY393248 DCU393229:DCU393248 DMQ393229:DMQ393248 DWM393229:DWM393248 EGI393229:EGI393248 EQE393229:EQE393248 FAA393229:FAA393248 FJW393229:FJW393248 FTS393229:FTS393248 GDO393229:GDO393248 GNK393229:GNK393248 GXG393229:GXG393248 HHC393229:HHC393248 HQY393229:HQY393248 IAU393229:IAU393248 IKQ393229:IKQ393248 IUM393229:IUM393248 JEI393229:JEI393248 JOE393229:JOE393248 JYA393229:JYA393248 KHW393229:KHW393248 KRS393229:KRS393248 LBO393229:LBO393248 LLK393229:LLK393248 LVG393229:LVG393248 MFC393229:MFC393248 MOY393229:MOY393248 MYU393229:MYU393248 NIQ393229:NIQ393248 NSM393229:NSM393248 OCI393229:OCI393248 OME393229:OME393248 OWA393229:OWA393248 PFW393229:PFW393248 PPS393229:PPS393248 PZO393229:PZO393248 QJK393229:QJK393248 QTG393229:QTG393248 RDC393229:RDC393248 RMY393229:RMY393248 RWU393229:RWU393248 SGQ393229:SGQ393248 SQM393229:SQM393248 TAI393229:TAI393248 TKE393229:TKE393248 TUA393229:TUA393248 UDW393229:UDW393248 UNS393229:UNS393248 UXO393229:UXO393248 VHK393229:VHK393248 VRG393229:VRG393248 WBC393229:WBC393248 WKY393229:WKY393248 WUU393229:WUU393248 J458766:J458785 II458765:II458784 SE458765:SE458784 ACA458765:ACA458784 ALW458765:ALW458784 AVS458765:AVS458784 BFO458765:BFO458784 BPK458765:BPK458784 BZG458765:BZG458784 CJC458765:CJC458784 CSY458765:CSY458784 DCU458765:DCU458784 DMQ458765:DMQ458784 DWM458765:DWM458784 EGI458765:EGI458784 EQE458765:EQE458784 FAA458765:FAA458784 FJW458765:FJW458784 FTS458765:FTS458784 GDO458765:GDO458784 GNK458765:GNK458784 GXG458765:GXG458784 HHC458765:HHC458784 HQY458765:HQY458784 IAU458765:IAU458784 IKQ458765:IKQ458784 IUM458765:IUM458784 JEI458765:JEI458784 JOE458765:JOE458784 JYA458765:JYA458784 KHW458765:KHW458784 KRS458765:KRS458784 LBO458765:LBO458784 LLK458765:LLK458784 LVG458765:LVG458784 MFC458765:MFC458784 MOY458765:MOY458784 MYU458765:MYU458784 NIQ458765:NIQ458784 NSM458765:NSM458784 OCI458765:OCI458784 OME458765:OME458784 OWA458765:OWA458784 PFW458765:PFW458784 PPS458765:PPS458784 PZO458765:PZO458784 QJK458765:QJK458784 QTG458765:QTG458784 RDC458765:RDC458784 RMY458765:RMY458784 RWU458765:RWU458784 SGQ458765:SGQ458784 SQM458765:SQM458784 TAI458765:TAI458784 TKE458765:TKE458784 TUA458765:TUA458784 UDW458765:UDW458784 UNS458765:UNS458784 UXO458765:UXO458784 VHK458765:VHK458784 VRG458765:VRG458784 WBC458765:WBC458784 WKY458765:WKY458784 WUU458765:WUU458784 J524302:J524321 II524301:II524320 SE524301:SE524320 ACA524301:ACA524320 ALW524301:ALW524320 AVS524301:AVS524320 BFO524301:BFO524320 BPK524301:BPK524320 BZG524301:BZG524320 CJC524301:CJC524320 CSY524301:CSY524320 DCU524301:DCU524320 DMQ524301:DMQ524320 DWM524301:DWM524320 EGI524301:EGI524320 EQE524301:EQE524320 FAA524301:FAA524320 FJW524301:FJW524320 FTS524301:FTS524320 GDO524301:GDO524320 GNK524301:GNK524320 GXG524301:GXG524320 HHC524301:HHC524320 HQY524301:HQY524320 IAU524301:IAU524320 IKQ524301:IKQ524320 IUM524301:IUM524320 JEI524301:JEI524320 JOE524301:JOE524320 JYA524301:JYA524320 KHW524301:KHW524320 KRS524301:KRS524320 LBO524301:LBO524320 LLK524301:LLK524320 LVG524301:LVG524320 MFC524301:MFC524320 MOY524301:MOY524320 MYU524301:MYU524320 NIQ524301:NIQ524320 NSM524301:NSM524320 OCI524301:OCI524320 OME524301:OME524320 OWA524301:OWA524320 PFW524301:PFW524320 PPS524301:PPS524320 PZO524301:PZO524320 QJK524301:QJK524320 QTG524301:QTG524320 RDC524301:RDC524320 RMY524301:RMY524320 RWU524301:RWU524320 SGQ524301:SGQ524320 SQM524301:SQM524320 TAI524301:TAI524320 TKE524301:TKE524320 TUA524301:TUA524320 UDW524301:UDW524320 UNS524301:UNS524320 UXO524301:UXO524320 VHK524301:VHK524320 VRG524301:VRG524320 WBC524301:WBC524320 WKY524301:WKY524320 WUU524301:WUU524320 J589838:J589857 II589837:II589856 SE589837:SE589856 ACA589837:ACA589856 ALW589837:ALW589856 AVS589837:AVS589856 BFO589837:BFO589856 BPK589837:BPK589856 BZG589837:BZG589856 CJC589837:CJC589856 CSY589837:CSY589856 DCU589837:DCU589856 DMQ589837:DMQ589856 DWM589837:DWM589856 EGI589837:EGI589856 EQE589837:EQE589856 FAA589837:FAA589856 FJW589837:FJW589856 FTS589837:FTS589856 GDO589837:GDO589856 GNK589837:GNK589856 GXG589837:GXG589856 HHC589837:HHC589856 HQY589837:HQY589856 IAU589837:IAU589856 IKQ589837:IKQ589856 IUM589837:IUM589856 JEI589837:JEI589856 JOE589837:JOE589856 JYA589837:JYA589856 KHW589837:KHW589856 KRS589837:KRS589856 LBO589837:LBO589856 LLK589837:LLK589856 LVG589837:LVG589856 MFC589837:MFC589856 MOY589837:MOY589856 MYU589837:MYU589856 NIQ589837:NIQ589856 NSM589837:NSM589856 OCI589837:OCI589856 OME589837:OME589856 OWA589837:OWA589856 PFW589837:PFW589856 PPS589837:PPS589856 PZO589837:PZO589856 QJK589837:QJK589856 QTG589837:QTG589856 RDC589837:RDC589856 RMY589837:RMY589856 RWU589837:RWU589856 SGQ589837:SGQ589856 SQM589837:SQM589856 TAI589837:TAI589856 TKE589837:TKE589856 TUA589837:TUA589856 UDW589837:UDW589856 UNS589837:UNS589856 UXO589837:UXO589856 VHK589837:VHK589856 VRG589837:VRG589856 WBC589837:WBC589856 WKY589837:WKY589856 WUU589837:WUU589856 J655374:J655393 II655373:II655392 SE655373:SE655392 ACA655373:ACA655392 ALW655373:ALW655392 AVS655373:AVS655392 BFO655373:BFO655392 BPK655373:BPK655392 BZG655373:BZG655392 CJC655373:CJC655392 CSY655373:CSY655392 DCU655373:DCU655392 DMQ655373:DMQ655392 DWM655373:DWM655392 EGI655373:EGI655392 EQE655373:EQE655392 FAA655373:FAA655392 FJW655373:FJW655392 FTS655373:FTS655392 GDO655373:GDO655392 GNK655373:GNK655392 GXG655373:GXG655392 HHC655373:HHC655392 HQY655373:HQY655392 IAU655373:IAU655392 IKQ655373:IKQ655392 IUM655373:IUM655392 JEI655373:JEI655392 JOE655373:JOE655392 JYA655373:JYA655392 KHW655373:KHW655392 KRS655373:KRS655392 LBO655373:LBO655392 LLK655373:LLK655392 LVG655373:LVG655392 MFC655373:MFC655392 MOY655373:MOY655392 MYU655373:MYU655392 NIQ655373:NIQ655392 NSM655373:NSM655392 OCI655373:OCI655392 OME655373:OME655392 OWA655373:OWA655392 PFW655373:PFW655392 PPS655373:PPS655392 PZO655373:PZO655392 QJK655373:QJK655392 QTG655373:QTG655392 RDC655373:RDC655392 RMY655373:RMY655392 RWU655373:RWU655392 SGQ655373:SGQ655392 SQM655373:SQM655392 TAI655373:TAI655392 TKE655373:TKE655392 TUA655373:TUA655392 UDW655373:UDW655392 UNS655373:UNS655392 UXO655373:UXO655392 VHK655373:VHK655392 VRG655373:VRG655392 WBC655373:WBC655392 WKY655373:WKY655392 WUU655373:WUU655392 J720910:J720929 II720909:II720928 SE720909:SE720928 ACA720909:ACA720928 ALW720909:ALW720928 AVS720909:AVS720928 BFO720909:BFO720928 BPK720909:BPK720928 BZG720909:BZG720928 CJC720909:CJC720928 CSY720909:CSY720928 DCU720909:DCU720928 DMQ720909:DMQ720928 DWM720909:DWM720928 EGI720909:EGI720928 EQE720909:EQE720928 FAA720909:FAA720928 FJW720909:FJW720928 FTS720909:FTS720928 GDO720909:GDO720928 GNK720909:GNK720928 GXG720909:GXG720928 HHC720909:HHC720928 HQY720909:HQY720928 IAU720909:IAU720928 IKQ720909:IKQ720928 IUM720909:IUM720928 JEI720909:JEI720928 JOE720909:JOE720928 JYA720909:JYA720928 KHW720909:KHW720928 KRS720909:KRS720928 LBO720909:LBO720928 LLK720909:LLK720928 LVG720909:LVG720928 MFC720909:MFC720928 MOY720909:MOY720928 MYU720909:MYU720928 NIQ720909:NIQ720928 NSM720909:NSM720928 OCI720909:OCI720928 OME720909:OME720928 OWA720909:OWA720928 PFW720909:PFW720928 PPS720909:PPS720928 PZO720909:PZO720928 QJK720909:QJK720928 QTG720909:QTG720928 RDC720909:RDC720928 RMY720909:RMY720928 RWU720909:RWU720928 SGQ720909:SGQ720928 SQM720909:SQM720928 TAI720909:TAI720928 TKE720909:TKE720928 TUA720909:TUA720928 UDW720909:UDW720928 UNS720909:UNS720928 UXO720909:UXO720928 VHK720909:VHK720928 VRG720909:VRG720928 WBC720909:WBC720928 WKY720909:WKY720928 WUU720909:WUU720928 J786446:J786465 II786445:II786464 SE786445:SE786464 ACA786445:ACA786464 ALW786445:ALW786464 AVS786445:AVS786464 BFO786445:BFO786464 BPK786445:BPK786464 BZG786445:BZG786464 CJC786445:CJC786464 CSY786445:CSY786464 DCU786445:DCU786464 DMQ786445:DMQ786464 DWM786445:DWM786464 EGI786445:EGI786464 EQE786445:EQE786464 FAA786445:FAA786464 FJW786445:FJW786464 FTS786445:FTS786464 GDO786445:GDO786464 GNK786445:GNK786464 GXG786445:GXG786464 HHC786445:HHC786464 HQY786445:HQY786464 IAU786445:IAU786464 IKQ786445:IKQ786464 IUM786445:IUM786464 JEI786445:JEI786464 JOE786445:JOE786464 JYA786445:JYA786464 KHW786445:KHW786464 KRS786445:KRS786464 LBO786445:LBO786464 LLK786445:LLK786464 LVG786445:LVG786464 MFC786445:MFC786464 MOY786445:MOY786464 MYU786445:MYU786464 NIQ786445:NIQ786464 NSM786445:NSM786464 OCI786445:OCI786464 OME786445:OME786464 OWA786445:OWA786464 PFW786445:PFW786464 PPS786445:PPS786464 PZO786445:PZO786464 QJK786445:QJK786464 QTG786445:QTG786464 RDC786445:RDC786464 RMY786445:RMY786464 RWU786445:RWU786464 SGQ786445:SGQ786464 SQM786445:SQM786464 TAI786445:TAI786464 TKE786445:TKE786464 TUA786445:TUA786464 UDW786445:UDW786464 UNS786445:UNS786464 UXO786445:UXO786464 VHK786445:VHK786464 VRG786445:VRG786464 WBC786445:WBC786464 WKY786445:WKY786464 WUU786445:WUU786464 J851982:J852001 II851981:II852000 SE851981:SE852000 ACA851981:ACA852000 ALW851981:ALW852000 AVS851981:AVS852000 BFO851981:BFO852000 BPK851981:BPK852000 BZG851981:BZG852000 CJC851981:CJC852000 CSY851981:CSY852000 DCU851981:DCU852000 DMQ851981:DMQ852000 DWM851981:DWM852000 EGI851981:EGI852000 EQE851981:EQE852000 FAA851981:FAA852000 FJW851981:FJW852000 FTS851981:FTS852000 GDO851981:GDO852000 GNK851981:GNK852000 GXG851981:GXG852000 HHC851981:HHC852000 HQY851981:HQY852000 IAU851981:IAU852000 IKQ851981:IKQ852000 IUM851981:IUM852000 JEI851981:JEI852000 JOE851981:JOE852000 JYA851981:JYA852000 KHW851981:KHW852000 KRS851981:KRS852000 LBO851981:LBO852000 LLK851981:LLK852000 LVG851981:LVG852000 MFC851981:MFC852000 MOY851981:MOY852000 MYU851981:MYU852000 NIQ851981:NIQ852000 NSM851981:NSM852000 OCI851981:OCI852000 OME851981:OME852000 OWA851981:OWA852000 PFW851981:PFW852000 PPS851981:PPS852000 PZO851981:PZO852000 QJK851981:QJK852000 QTG851981:QTG852000 RDC851981:RDC852000 RMY851981:RMY852000 RWU851981:RWU852000 SGQ851981:SGQ852000 SQM851981:SQM852000 TAI851981:TAI852000 TKE851981:TKE852000 TUA851981:TUA852000 UDW851981:UDW852000 UNS851981:UNS852000 UXO851981:UXO852000 VHK851981:VHK852000 VRG851981:VRG852000 WBC851981:WBC852000 WKY851981:WKY852000 WUU851981:WUU852000 J917518:J917537 II917517:II917536 SE917517:SE917536 ACA917517:ACA917536 ALW917517:ALW917536 AVS917517:AVS917536 BFO917517:BFO917536 BPK917517:BPK917536 BZG917517:BZG917536 CJC917517:CJC917536 CSY917517:CSY917536 DCU917517:DCU917536 DMQ917517:DMQ917536 DWM917517:DWM917536 EGI917517:EGI917536 EQE917517:EQE917536 FAA917517:FAA917536 FJW917517:FJW917536 FTS917517:FTS917536 GDO917517:GDO917536 GNK917517:GNK917536 GXG917517:GXG917536 HHC917517:HHC917536 HQY917517:HQY917536 IAU917517:IAU917536 IKQ917517:IKQ917536 IUM917517:IUM917536 JEI917517:JEI917536 JOE917517:JOE917536 JYA917517:JYA917536 KHW917517:KHW917536 KRS917517:KRS917536 LBO917517:LBO917536 LLK917517:LLK917536 LVG917517:LVG917536 MFC917517:MFC917536 MOY917517:MOY917536 MYU917517:MYU917536 NIQ917517:NIQ917536 NSM917517:NSM917536 OCI917517:OCI917536 OME917517:OME917536 OWA917517:OWA917536 PFW917517:PFW917536 PPS917517:PPS917536 PZO917517:PZO917536 QJK917517:QJK917536 QTG917517:QTG917536 RDC917517:RDC917536 RMY917517:RMY917536 RWU917517:RWU917536 SGQ917517:SGQ917536 SQM917517:SQM917536 TAI917517:TAI917536 TKE917517:TKE917536 TUA917517:TUA917536 UDW917517:UDW917536 UNS917517:UNS917536 UXO917517:UXO917536 VHK917517:VHK917536 VRG917517:VRG917536 WBC917517:WBC917536 WKY917517:WKY917536 WUU917517:WUU917536 J983054:J983073 II983053:II983072 SE983053:SE983072 ACA983053:ACA983072 ALW983053:ALW983072 AVS983053:AVS983072 BFO983053:BFO983072 BPK983053:BPK983072 BZG983053:BZG983072 CJC983053:CJC983072 CSY983053:CSY983072 DCU983053:DCU983072 DMQ983053:DMQ983072 DWM983053:DWM983072 EGI983053:EGI983072 EQE983053:EQE983072 FAA983053:FAA983072 FJW983053:FJW983072 FTS983053:FTS983072 GDO983053:GDO983072 GNK983053:GNK983072 GXG983053:GXG983072 HHC983053:HHC983072 HQY983053:HQY983072 IAU983053:IAU983072 IKQ983053:IKQ983072 IUM983053:IUM983072 JEI983053:JEI983072 JOE983053:JOE983072 JYA983053:JYA983072 KHW983053:KHW983072 KRS983053:KRS983072 LBO983053:LBO983072 LLK983053:LLK983072 LVG983053:LVG983072 MFC983053:MFC983072 MOY983053:MOY983072 MYU983053:MYU983072 NIQ983053:NIQ983072 NSM983053:NSM983072 OCI983053:OCI983072 OME983053:OME983072 OWA983053:OWA983072 PFW983053:PFW983072 PPS983053:PPS983072 PZO983053:PZO983072 QJK983053:QJK983072 QTG983053:QTG983072 RDC983053:RDC983072 RMY983053:RMY983072 RWU983053:RWU983072 SGQ983053:SGQ983072 SQM983053:SQM983072 TAI983053:TAI983072 TKE983053:TKE983072 TUA983053:TUA983072 UDW983053:UDW983072 UNS983053:UNS983072 UXO983053:UXO983072 VHK983053:VHK983072 VRG983053:VRG983072 WBC983053:WBC983072 WKY983053:WKY983072 J8:J50 WBC8:WBC55 VRG8:VRG55 VHK8:VHK55 UXO8:UXO55 UNS8:UNS55 UDW8:UDW55 TUA8:TUA55 TKE8:TKE55 TAI8:TAI55 SQM8:SQM55 SGQ8:SGQ55 RWU8:RWU55 RMY8:RMY55 RDC8:RDC55 QTG8:QTG55 QJK8:QJK55 PZO8:PZO55 PPS8:PPS55 PFW8:PFW55 OWA8:OWA55 OME8:OME55 OCI8:OCI55 NSM8:NSM55 NIQ8:NIQ55 MYU8:MYU55 MOY8:MOY55 MFC8:MFC55 LVG8:LVG55 LLK8:LLK55 LBO8:LBO55 KRS8:KRS55 KHW8:KHW55 JYA8:JYA55 JOE8:JOE55 JEI8:JEI55 IUM8:IUM55 IKQ8:IKQ55 IAU8:IAU55 HQY8:HQY55 HHC8:HHC55 GXG8:GXG55 GNK8:GNK55 GDO8:GDO55 FTS8:FTS55 FJW8:FJW55 FAA8:FAA55 EQE8:EQE55 EGI8:EGI55 DWM8:DWM55 DMQ8:DMQ55 DCU8:DCU55 CSY8:CSY55 CJC8:CJC55 BZG8:BZG55 BPK8:BPK55 BFO8:BFO55 AVS8:AVS55 ALW8:ALW55 ACA8:ACA55 SE8:SE55 II8:II55 WKY8:WKY55 WUU8:WUU55" xr:uid="{00000000-0002-0000-0900-000002000000}">
      <formula1>"常勤,非常勤"</formula1>
    </dataValidation>
    <dataValidation type="list" showInputMessage="1" showErrorMessage="1" prompt="空白にする時は、「Delete」キーを押してください。" sqref="WUW983053:WUW983072 IK65549:IK65568 SG65549:SG65568 ACC65549:ACC65568 ALY65549:ALY65568 AVU65549:AVU65568 BFQ65549:BFQ65568 BPM65549:BPM65568 BZI65549:BZI65568 CJE65549:CJE65568 CTA65549:CTA65568 DCW65549:DCW65568 DMS65549:DMS65568 DWO65549:DWO65568 EGK65549:EGK65568 EQG65549:EQG65568 FAC65549:FAC65568 FJY65549:FJY65568 FTU65549:FTU65568 GDQ65549:GDQ65568 GNM65549:GNM65568 GXI65549:GXI65568 HHE65549:HHE65568 HRA65549:HRA65568 IAW65549:IAW65568 IKS65549:IKS65568 IUO65549:IUO65568 JEK65549:JEK65568 JOG65549:JOG65568 JYC65549:JYC65568 KHY65549:KHY65568 KRU65549:KRU65568 LBQ65549:LBQ65568 LLM65549:LLM65568 LVI65549:LVI65568 MFE65549:MFE65568 MPA65549:MPA65568 MYW65549:MYW65568 NIS65549:NIS65568 NSO65549:NSO65568 OCK65549:OCK65568 OMG65549:OMG65568 OWC65549:OWC65568 PFY65549:PFY65568 PPU65549:PPU65568 PZQ65549:PZQ65568 QJM65549:QJM65568 QTI65549:QTI65568 RDE65549:RDE65568 RNA65549:RNA65568 RWW65549:RWW65568 SGS65549:SGS65568 SQO65549:SQO65568 TAK65549:TAK65568 TKG65549:TKG65568 TUC65549:TUC65568 UDY65549:UDY65568 UNU65549:UNU65568 UXQ65549:UXQ65568 VHM65549:VHM65568 VRI65549:VRI65568 WBE65549:WBE65568 WLA65549:WLA65568 WUW65549:WUW65568 IK131085:IK131104 SG131085:SG131104 ACC131085:ACC131104 ALY131085:ALY131104 AVU131085:AVU131104 BFQ131085:BFQ131104 BPM131085:BPM131104 BZI131085:BZI131104 CJE131085:CJE131104 CTA131085:CTA131104 DCW131085:DCW131104 DMS131085:DMS131104 DWO131085:DWO131104 EGK131085:EGK131104 EQG131085:EQG131104 FAC131085:FAC131104 FJY131085:FJY131104 FTU131085:FTU131104 GDQ131085:GDQ131104 GNM131085:GNM131104 GXI131085:GXI131104 HHE131085:HHE131104 HRA131085:HRA131104 IAW131085:IAW131104 IKS131085:IKS131104 IUO131085:IUO131104 JEK131085:JEK131104 JOG131085:JOG131104 JYC131085:JYC131104 KHY131085:KHY131104 KRU131085:KRU131104 LBQ131085:LBQ131104 LLM131085:LLM131104 LVI131085:LVI131104 MFE131085:MFE131104 MPA131085:MPA131104 MYW131085:MYW131104 NIS131085:NIS131104 NSO131085:NSO131104 OCK131085:OCK131104 OMG131085:OMG131104 OWC131085:OWC131104 PFY131085:PFY131104 PPU131085:PPU131104 PZQ131085:PZQ131104 QJM131085:QJM131104 QTI131085:QTI131104 RDE131085:RDE131104 RNA131085:RNA131104 RWW131085:RWW131104 SGS131085:SGS131104 SQO131085:SQO131104 TAK131085:TAK131104 TKG131085:TKG131104 TUC131085:TUC131104 UDY131085:UDY131104 UNU131085:UNU131104 UXQ131085:UXQ131104 VHM131085:VHM131104 VRI131085:VRI131104 WBE131085:WBE131104 WLA131085:WLA131104 WUW131085:WUW131104 IK196621:IK196640 SG196621:SG196640 ACC196621:ACC196640 ALY196621:ALY196640 AVU196621:AVU196640 BFQ196621:BFQ196640 BPM196621:BPM196640 BZI196621:BZI196640 CJE196621:CJE196640 CTA196621:CTA196640 DCW196621:DCW196640 DMS196621:DMS196640 DWO196621:DWO196640 EGK196621:EGK196640 EQG196621:EQG196640 FAC196621:FAC196640 FJY196621:FJY196640 FTU196621:FTU196640 GDQ196621:GDQ196640 GNM196621:GNM196640 GXI196621:GXI196640 HHE196621:HHE196640 HRA196621:HRA196640 IAW196621:IAW196640 IKS196621:IKS196640 IUO196621:IUO196640 JEK196621:JEK196640 JOG196621:JOG196640 JYC196621:JYC196640 KHY196621:KHY196640 KRU196621:KRU196640 LBQ196621:LBQ196640 LLM196621:LLM196640 LVI196621:LVI196640 MFE196621:MFE196640 MPA196621:MPA196640 MYW196621:MYW196640 NIS196621:NIS196640 NSO196621:NSO196640 OCK196621:OCK196640 OMG196621:OMG196640 OWC196621:OWC196640 PFY196621:PFY196640 PPU196621:PPU196640 PZQ196621:PZQ196640 QJM196621:QJM196640 QTI196621:QTI196640 RDE196621:RDE196640 RNA196621:RNA196640 RWW196621:RWW196640 SGS196621:SGS196640 SQO196621:SQO196640 TAK196621:TAK196640 TKG196621:TKG196640 TUC196621:TUC196640 UDY196621:UDY196640 UNU196621:UNU196640 UXQ196621:UXQ196640 VHM196621:VHM196640 VRI196621:VRI196640 WBE196621:WBE196640 WLA196621:WLA196640 WUW196621:WUW196640 IK262157:IK262176 SG262157:SG262176 ACC262157:ACC262176 ALY262157:ALY262176 AVU262157:AVU262176 BFQ262157:BFQ262176 BPM262157:BPM262176 BZI262157:BZI262176 CJE262157:CJE262176 CTA262157:CTA262176 DCW262157:DCW262176 DMS262157:DMS262176 DWO262157:DWO262176 EGK262157:EGK262176 EQG262157:EQG262176 FAC262157:FAC262176 FJY262157:FJY262176 FTU262157:FTU262176 GDQ262157:GDQ262176 GNM262157:GNM262176 GXI262157:GXI262176 HHE262157:HHE262176 HRA262157:HRA262176 IAW262157:IAW262176 IKS262157:IKS262176 IUO262157:IUO262176 JEK262157:JEK262176 JOG262157:JOG262176 JYC262157:JYC262176 KHY262157:KHY262176 KRU262157:KRU262176 LBQ262157:LBQ262176 LLM262157:LLM262176 LVI262157:LVI262176 MFE262157:MFE262176 MPA262157:MPA262176 MYW262157:MYW262176 NIS262157:NIS262176 NSO262157:NSO262176 OCK262157:OCK262176 OMG262157:OMG262176 OWC262157:OWC262176 PFY262157:PFY262176 PPU262157:PPU262176 PZQ262157:PZQ262176 QJM262157:QJM262176 QTI262157:QTI262176 RDE262157:RDE262176 RNA262157:RNA262176 RWW262157:RWW262176 SGS262157:SGS262176 SQO262157:SQO262176 TAK262157:TAK262176 TKG262157:TKG262176 TUC262157:TUC262176 UDY262157:UDY262176 UNU262157:UNU262176 UXQ262157:UXQ262176 VHM262157:VHM262176 VRI262157:VRI262176 WBE262157:WBE262176 WLA262157:WLA262176 WUW262157:WUW262176 IK327693:IK327712 SG327693:SG327712 ACC327693:ACC327712 ALY327693:ALY327712 AVU327693:AVU327712 BFQ327693:BFQ327712 BPM327693:BPM327712 BZI327693:BZI327712 CJE327693:CJE327712 CTA327693:CTA327712 DCW327693:DCW327712 DMS327693:DMS327712 DWO327693:DWO327712 EGK327693:EGK327712 EQG327693:EQG327712 FAC327693:FAC327712 FJY327693:FJY327712 FTU327693:FTU327712 GDQ327693:GDQ327712 GNM327693:GNM327712 GXI327693:GXI327712 HHE327693:HHE327712 HRA327693:HRA327712 IAW327693:IAW327712 IKS327693:IKS327712 IUO327693:IUO327712 JEK327693:JEK327712 JOG327693:JOG327712 JYC327693:JYC327712 KHY327693:KHY327712 KRU327693:KRU327712 LBQ327693:LBQ327712 LLM327693:LLM327712 LVI327693:LVI327712 MFE327693:MFE327712 MPA327693:MPA327712 MYW327693:MYW327712 NIS327693:NIS327712 NSO327693:NSO327712 OCK327693:OCK327712 OMG327693:OMG327712 OWC327693:OWC327712 PFY327693:PFY327712 PPU327693:PPU327712 PZQ327693:PZQ327712 QJM327693:QJM327712 QTI327693:QTI327712 RDE327693:RDE327712 RNA327693:RNA327712 RWW327693:RWW327712 SGS327693:SGS327712 SQO327693:SQO327712 TAK327693:TAK327712 TKG327693:TKG327712 TUC327693:TUC327712 UDY327693:UDY327712 UNU327693:UNU327712 UXQ327693:UXQ327712 VHM327693:VHM327712 VRI327693:VRI327712 WBE327693:WBE327712 WLA327693:WLA327712 WUW327693:WUW327712 IK393229:IK393248 SG393229:SG393248 ACC393229:ACC393248 ALY393229:ALY393248 AVU393229:AVU393248 BFQ393229:BFQ393248 BPM393229:BPM393248 BZI393229:BZI393248 CJE393229:CJE393248 CTA393229:CTA393248 DCW393229:DCW393248 DMS393229:DMS393248 DWO393229:DWO393248 EGK393229:EGK393248 EQG393229:EQG393248 FAC393229:FAC393248 FJY393229:FJY393248 FTU393229:FTU393248 GDQ393229:GDQ393248 GNM393229:GNM393248 GXI393229:GXI393248 HHE393229:HHE393248 HRA393229:HRA393248 IAW393229:IAW393248 IKS393229:IKS393248 IUO393229:IUO393248 JEK393229:JEK393248 JOG393229:JOG393248 JYC393229:JYC393248 KHY393229:KHY393248 KRU393229:KRU393248 LBQ393229:LBQ393248 LLM393229:LLM393248 LVI393229:LVI393248 MFE393229:MFE393248 MPA393229:MPA393248 MYW393229:MYW393248 NIS393229:NIS393248 NSO393229:NSO393248 OCK393229:OCK393248 OMG393229:OMG393248 OWC393229:OWC393248 PFY393229:PFY393248 PPU393229:PPU393248 PZQ393229:PZQ393248 QJM393229:QJM393248 QTI393229:QTI393248 RDE393229:RDE393248 RNA393229:RNA393248 RWW393229:RWW393248 SGS393229:SGS393248 SQO393229:SQO393248 TAK393229:TAK393248 TKG393229:TKG393248 TUC393229:TUC393248 UDY393229:UDY393248 UNU393229:UNU393248 UXQ393229:UXQ393248 VHM393229:VHM393248 VRI393229:VRI393248 WBE393229:WBE393248 WLA393229:WLA393248 WUW393229:WUW393248 IK458765:IK458784 SG458765:SG458784 ACC458765:ACC458784 ALY458765:ALY458784 AVU458765:AVU458784 BFQ458765:BFQ458784 BPM458765:BPM458784 BZI458765:BZI458784 CJE458765:CJE458784 CTA458765:CTA458784 DCW458765:DCW458784 DMS458765:DMS458784 DWO458765:DWO458784 EGK458765:EGK458784 EQG458765:EQG458784 FAC458765:FAC458784 FJY458765:FJY458784 FTU458765:FTU458784 GDQ458765:GDQ458784 GNM458765:GNM458784 GXI458765:GXI458784 HHE458765:HHE458784 HRA458765:HRA458784 IAW458765:IAW458784 IKS458765:IKS458784 IUO458765:IUO458784 JEK458765:JEK458784 JOG458765:JOG458784 JYC458765:JYC458784 KHY458765:KHY458784 KRU458765:KRU458784 LBQ458765:LBQ458784 LLM458765:LLM458784 LVI458765:LVI458784 MFE458765:MFE458784 MPA458765:MPA458784 MYW458765:MYW458784 NIS458765:NIS458784 NSO458765:NSO458784 OCK458765:OCK458784 OMG458765:OMG458784 OWC458765:OWC458784 PFY458765:PFY458784 PPU458765:PPU458784 PZQ458765:PZQ458784 QJM458765:QJM458784 QTI458765:QTI458784 RDE458765:RDE458784 RNA458765:RNA458784 RWW458765:RWW458784 SGS458765:SGS458784 SQO458765:SQO458784 TAK458765:TAK458784 TKG458765:TKG458784 TUC458765:TUC458784 UDY458765:UDY458784 UNU458765:UNU458784 UXQ458765:UXQ458784 VHM458765:VHM458784 VRI458765:VRI458784 WBE458765:WBE458784 WLA458765:WLA458784 WUW458765:WUW458784 IK524301:IK524320 SG524301:SG524320 ACC524301:ACC524320 ALY524301:ALY524320 AVU524301:AVU524320 BFQ524301:BFQ524320 BPM524301:BPM524320 BZI524301:BZI524320 CJE524301:CJE524320 CTA524301:CTA524320 DCW524301:DCW524320 DMS524301:DMS524320 DWO524301:DWO524320 EGK524301:EGK524320 EQG524301:EQG524320 FAC524301:FAC524320 FJY524301:FJY524320 FTU524301:FTU524320 GDQ524301:GDQ524320 GNM524301:GNM524320 GXI524301:GXI524320 HHE524301:HHE524320 HRA524301:HRA524320 IAW524301:IAW524320 IKS524301:IKS524320 IUO524301:IUO524320 JEK524301:JEK524320 JOG524301:JOG524320 JYC524301:JYC524320 KHY524301:KHY524320 KRU524301:KRU524320 LBQ524301:LBQ524320 LLM524301:LLM524320 LVI524301:LVI524320 MFE524301:MFE524320 MPA524301:MPA524320 MYW524301:MYW524320 NIS524301:NIS524320 NSO524301:NSO524320 OCK524301:OCK524320 OMG524301:OMG524320 OWC524301:OWC524320 PFY524301:PFY524320 PPU524301:PPU524320 PZQ524301:PZQ524320 QJM524301:QJM524320 QTI524301:QTI524320 RDE524301:RDE524320 RNA524301:RNA524320 RWW524301:RWW524320 SGS524301:SGS524320 SQO524301:SQO524320 TAK524301:TAK524320 TKG524301:TKG524320 TUC524301:TUC524320 UDY524301:UDY524320 UNU524301:UNU524320 UXQ524301:UXQ524320 VHM524301:VHM524320 VRI524301:VRI524320 WBE524301:WBE524320 WLA524301:WLA524320 WUW524301:WUW524320 IK589837:IK589856 SG589837:SG589856 ACC589837:ACC589856 ALY589837:ALY589856 AVU589837:AVU589856 BFQ589837:BFQ589856 BPM589837:BPM589856 BZI589837:BZI589856 CJE589837:CJE589856 CTA589837:CTA589856 DCW589837:DCW589856 DMS589837:DMS589856 DWO589837:DWO589856 EGK589837:EGK589856 EQG589837:EQG589856 FAC589837:FAC589856 FJY589837:FJY589856 FTU589837:FTU589856 GDQ589837:GDQ589856 GNM589837:GNM589856 GXI589837:GXI589856 HHE589837:HHE589856 HRA589837:HRA589856 IAW589837:IAW589856 IKS589837:IKS589856 IUO589837:IUO589856 JEK589837:JEK589856 JOG589837:JOG589856 JYC589837:JYC589856 KHY589837:KHY589856 KRU589837:KRU589856 LBQ589837:LBQ589856 LLM589837:LLM589856 LVI589837:LVI589856 MFE589837:MFE589856 MPA589837:MPA589856 MYW589837:MYW589856 NIS589837:NIS589856 NSO589837:NSO589856 OCK589837:OCK589856 OMG589837:OMG589856 OWC589837:OWC589856 PFY589837:PFY589856 PPU589837:PPU589856 PZQ589837:PZQ589856 QJM589837:QJM589856 QTI589837:QTI589856 RDE589837:RDE589856 RNA589837:RNA589856 RWW589837:RWW589856 SGS589837:SGS589856 SQO589837:SQO589856 TAK589837:TAK589856 TKG589837:TKG589856 TUC589837:TUC589856 UDY589837:UDY589856 UNU589837:UNU589856 UXQ589837:UXQ589856 VHM589837:VHM589856 VRI589837:VRI589856 WBE589837:WBE589856 WLA589837:WLA589856 WUW589837:WUW589856 IK655373:IK655392 SG655373:SG655392 ACC655373:ACC655392 ALY655373:ALY655392 AVU655373:AVU655392 BFQ655373:BFQ655392 BPM655373:BPM655392 BZI655373:BZI655392 CJE655373:CJE655392 CTA655373:CTA655392 DCW655373:DCW655392 DMS655373:DMS655392 DWO655373:DWO655392 EGK655373:EGK655392 EQG655373:EQG655392 FAC655373:FAC655392 FJY655373:FJY655392 FTU655373:FTU655392 GDQ655373:GDQ655392 GNM655373:GNM655392 GXI655373:GXI655392 HHE655373:HHE655392 HRA655373:HRA655392 IAW655373:IAW655392 IKS655373:IKS655392 IUO655373:IUO655392 JEK655373:JEK655392 JOG655373:JOG655392 JYC655373:JYC655392 KHY655373:KHY655392 KRU655373:KRU655392 LBQ655373:LBQ655392 LLM655373:LLM655392 LVI655373:LVI655392 MFE655373:MFE655392 MPA655373:MPA655392 MYW655373:MYW655392 NIS655373:NIS655392 NSO655373:NSO655392 OCK655373:OCK655392 OMG655373:OMG655392 OWC655373:OWC655392 PFY655373:PFY655392 PPU655373:PPU655392 PZQ655373:PZQ655392 QJM655373:QJM655392 QTI655373:QTI655392 RDE655373:RDE655392 RNA655373:RNA655392 RWW655373:RWW655392 SGS655373:SGS655392 SQO655373:SQO655392 TAK655373:TAK655392 TKG655373:TKG655392 TUC655373:TUC655392 UDY655373:UDY655392 UNU655373:UNU655392 UXQ655373:UXQ655392 VHM655373:VHM655392 VRI655373:VRI655392 WBE655373:WBE655392 WLA655373:WLA655392 WUW655373:WUW655392 IK720909:IK720928 SG720909:SG720928 ACC720909:ACC720928 ALY720909:ALY720928 AVU720909:AVU720928 BFQ720909:BFQ720928 BPM720909:BPM720928 BZI720909:BZI720928 CJE720909:CJE720928 CTA720909:CTA720928 DCW720909:DCW720928 DMS720909:DMS720928 DWO720909:DWO720928 EGK720909:EGK720928 EQG720909:EQG720928 FAC720909:FAC720928 FJY720909:FJY720928 FTU720909:FTU720928 GDQ720909:GDQ720928 GNM720909:GNM720928 GXI720909:GXI720928 HHE720909:HHE720928 HRA720909:HRA720928 IAW720909:IAW720928 IKS720909:IKS720928 IUO720909:IUO720928 JEK720909:JEK720928 JOG720909:JOG720928 JYC720909:JYC720928 KHY720909:KHY720928 KRU720909:KRU720928 LBQ720909:LBQ720928 LLM720909:LLM720928 LVI720909:LVI720928 MFE720909:MFE720928 MPA720909:MPA720928 MYW720909:MYW720928 NIS720909:NIS720928 NSO720909:NSO720928 OCK720909:OCK720928 OMG720909:OMG720928 OWC720909:OWC720928 PFY720909:PFY720928 PPU720909:PPU720928 PZQ720909:PZQ720928 QJM720909:QJM720928 QTI720909:QTI720928 RDE720909:RDE720928 RNA720909:RNA720928 RWW720909:RWW720928 SGS720909:SGS720928 SQO720909:SQO720928 TAK720909:TAK720928 TKG720909:TKG720928 TUC720909:TUC720928 UDY720909:UDY720928 UNU720909:UNU720928 UXQ720909:UXQ720928 VHM720909:VHM720928 VRI720909:VRI720928 WBE720909:WBE720928 WLA720909:WLA720928 WUW720909:WUW720928 IK786445:IK786464 SG786445:SG786464 ACC786445:ACC786464 ALY786445:ALY786464 AVU786445:AVU786464 BFQ786445:BFQ786464 BPM786445:BPM786464 BZI786445:BZI786464 CJE786445:CJE786464 CTA786445:CTA786464 DCW786445:DCW786464 DMS786445:DMS786464 DWO786445:DWO786464 EGK786445:EGK786464 EQG786445:EQG786464 FAC786445:FAC786464 FJY786445:FJY786464 FTU786445:FTU786464 GDQ786445:GDQ786464 GNM786445:GNM786464 GXI786445:GXI786464 HHE786445:HHE786464 HRA786445:HRA786464 IAW786445:IAW786464 IKS786445:IKS786464 IUO786445:IUO786464 JEK786445:JEK786464 JOG786445:JOG786464 JYC786445:JYC786464 KHY786445:KHY786464 KRU786445:KRU786464 LBQ786445:LBQ786464 LLM786445:LLM786464 LVI786445:LVI786464 MFE786445:MFE786464 MPA786445:MPA786464 MYW786445:MYW786464 NIS786445:NIS786464 NSO786445:NSO786464 OCK786445:OCK786464 OMG786445:OMG786464 OWC786445:OWC786464 PFY786445:PFY786464 PPU786445:PPU786464 PZQ786445:PZQ786464 QJM786445:QJM786464 QTI786445:QTI786464 RDE786445:RDE786464 RNA786445:RNA786464 RWW786445:RWW786464 SGS786445:SGS786464 SQO786445:SQO786464 TAK786445:TAK786464 TKG786445:TKG786464 TUC786445:TUC786464 UDY786445:UDY786464 UNU786445:UNU786464 UXQ786445:UXQ786464 VHM786445:VHM786464 VRI786445:VRI786464 WBE786445:WBE786464 WLA786445:WLA786464 WUW786445:WUW786464 IK851981:IK852000 SG851981:SG852000 ACC851981:ACC852000 ALY851981:ALY852000 AVU851981:AVU852000 BFQ851981:BFQ852000 BPM851981:BPM852000 BZI851981:BZI852000 CJE851981:CJE852000 CTA851981:CTA852000 DCW851981:DCW852000 DMS851981:DMS852000 DWO851981:DWO852000 EGK851981:EGK852000 EQG851981:EQG852000 FAC851981:FAC852000 FJY851981:FJY852000 FTU851981:FTU852000 GDQ851981:GDQ852000 GNM851981:GNM852000 GXI851981:GXI852000 HHE851981:HHE852000 HRA851981:HRA852000 IAW851981:IAW852000 IKS851981:IKS852000 IUO851981:IUO852000 JEK851981:JEK852000 JOG851981:JOG852000 JYC851981:JYC852000 KHY851981:KHY852000 KRU851981:KRU852000 LBQ851981:LBQ852000 LLM851981:LLM852000 LVI851981:LVI852000 MFE851981:MFE852000 MPA851981:MPA852000 MYW851981:MYW852000 NIS851981:NIS852000 NSO851981:NSO852000 OCK851981:OCK852000 OMG851981:OMG852000 OWC851981:OWC852000 PFY851981:PFY852000 PPU851981:PPU852000 PZQ851981:PZQ852000 QJM851981:QJM852000 QTI851981:QTI852000 RDE851981:RDE852000 RNA851981:RNA852000 RWW851981:RWW852000 SGS851981:SGS852000 SQO851981:SQO852000 TAK851981:TAK852000 TKG851981:TKG852000 TUC851981:TUC852000 UDY851981:UDY852000 UNU851981:UNU852000 UXQ851981:UXQ852000 VHM851981:VHM852000 VRI851981:VRI852000 WBE851981:WBE852000 WLA851981:WLA852000 WUW851981:WUW852000 IK917517:IK917536 SG917517:SG917536 ACC917517:ACC917536 ALY917517:ALY917536 AVU917517:AVU917536 BFQ917517:BFQ917536 BPM917517:BPM917536 BZI917517:BZI917536 CJE917517:CJE917536 CTA917517:CTA917536 DCW917517:DCW917536 DMS917517:DMS917536 DWO917517:DWO917536 EGK917517:EGK917536 EQG917517:EQG917536 FAC917517:FAC917536 FJY917517:FJY917536 FTU917517:FTU917536 GDQ917517:GDQ917536 GNM917517:GNM917536 GXI917517:GXI917536 HHE917517:HHE917536 HRA917517:HRA917536 IAW917517:IAW917536 IKS917517:IKS917536 IUO917517:IUO917536 JEK917517:JEK917536 JOG917517:JOG917536 JYC917517:JYC917536 KHY917517:KHY917536 KRU917517:KRU917536 LBQ917517:LBQ917536 LLM917517:LLM917536 LVI917517:LVI917536 MFE917517:MFE917536 MPA917517:MPA917536 MYW917517:MYW917536 NIS917517:NIS917536 NSO917517:NSO917536 OCK917517:OCK917536 OMG917517:OMG917536 OWC917517:OWC917536 PFY917517:PFY917536 PPU917517:PPU917536 PZQ917517:PZQ917536 QJM917517:QJM917536 QTI917517:QTI917536 RDE917517:RDE917536 RNA917517:RNA917536 RWW917517:RWW917536 SGS917517:SGS917536 SQO917517:SQO917536 TAK917517:TAK917536 TKG917517:TKG917536 TUC917517:TUC917536 UDY917517:UDY917536 UNU917517:UNU917536 UXQ917517:UXQ917536 VHM917517:VHM917536 VRI917517:VRI917536 WBE917517:WBE917536 WLA917517:WLA917536 WUW917517:WUW917536 IK983053:IK983072 SG983053:SG983072 ACC983053:ACC983072 ALY983053:ALY983072 AVU983053:AVU983072 BFQ983053:BFQ983072 BPM983053:BPM983072 BZI983053:BZI983072 CJE983053:CJE983072 CTA983053:CTA983072 DCW983053:DCW983072 DMS983053:DMS983072 DWO983053:DWO983072 EGK983053:EGK983072 EQG983053:EQG983072 FAC983053:FAC983072 FJY983053:FJY983072 FTU983053:FTU983072 GDQ983053:GDQ983072 GNM983053:GNM983072 GXI983053:GXI983072 HHE983053:HHE983072 HRA983053:HRA983072 IAW983053:IAW983072 IKS983053:IKS983072 IUO983053:IUO983072 JEK983053:JEK983072 JOG983053:JOG983072 JYC983053:JYC983072 KHY983053:KHY983072 KRU983053:KRU983072 LBQ983053:LBQ983072 LLM983053:LLM983072 LVI983053:LVI983072 MFE983053:MFE983072 MPA983053:MPA983072 MYW983053:MYW983072 NIS983053:NIS983072 NSO983053:NSO983072 OCK983053:OCK983072 OMG983053:OMG983072 OWC983053:OWC983072 PFY983053:PFY983072 PPU983053:PPU983072 PZQ983053:PZQ983072 QJM983053:QJM983072 QTI983053:QTI983072 RDE983053:RDE983072 RNA983053:RNA983072 RWW983053:RWW983072 SGS983053:SGS983072 SQO983053:SQO983072 TAK983053:TAK983072 TKG983053:TKG983072 TUC983053:TUC983072 UDY983053:UDY983072 UNU983053:UNU983072 UXQ983053:UXQ983072 VHM983053:VHM983072 VRI983053:VRI983072 WBE983053:WBE983072 WLA983053:WLA983072 WUW8:WUW55 WLA8:WLA55 WBE8:WBE55 VRI8:VRI55 VHM8:VHM55 UXQ8:UXQ55 UNU8:UNU55 UDY8:UDY55 TUC8:TUC55 TKG8:TKG55 TAK8:TAK55 SQO8:SQO55 SGS8:SGS55 RWW8:RWW55 RNA8:RNA55 RDE8:RDE55 QTI8:QTI55 QJM8:QJM55 PZQ8:PZQ55 PPU8:PPU55 PFY8:PFY55 OWC8:OWC55 OMG8:OMG55 OCK8:OCK55 NSO8:NSO55 NIS8:NIS55 MYW8:MYW55 MPA8:MPA55 MFE8:MFE55 LVI8:LVI55 LLM8:LLM55 LBQ8:LBQ55 KRU8:KRU55 KHY8:KHY55 JYC8:JYC55 JOG8:JOG55 JEK8:JEK55 IUO8:IUO55 IKS8:IKS55 IAW8:IAW55 HRA8:HRA55 HHE8:HHE55 GXI8:GXI55 GNM8:GNM55 GDQ8:GDQ55 FTU8:FTU55 FJY8:FJY55 FAC8:FAC55 EQG8:EQG55 EGK8:EGK55 DWO8:DWO55 DMS8:DMS55 DCW8:DCW55 CTA8:CTA55 CJE8:CJE55 BZI8:BZI55 BPM8:BPM55 BFQ8:BFQ55 AVU8:AVU55 ALY8:ALY55 ACC8:ACC55 SG8:SG55 IK8:IK55" xr:uid="{00000000-0002-0000-0900-000003000000}">
      <formula1>",×"</formula1>
    </dataValidation>
    <dataValidation type="list" allowBlank="1" showInputMessage="1" showErrorMessage="1" sqref="WUY983053:WUY983072 IM65549:IM65568 SI65549:SI65568 ACE65549:ACE65568 AMA65549:AMA65568 AVW65549:AVW65568 BFS65549:BFS65568 BPO65549:BPO65568 BZK65549:BZK65568 CJG65549:CJG65568 CTC65549:CTC65568 DCY65549:DCY65568 DMU65549:DMU65568 DWQ65549:DWQ65568 EGM65549:EGM65568 EQI65549:EQI65568 FAE65549:FAE65568 FKA65549:FKA65568 FTW65549:FTW65568 GDS65549:GDS65568 GNO65549:GNO65568 GXK65549:GXK65568 HHG65549:HHG65568 HRC65549:HRC65568 IAY65549:IAY65568 IKU65549:IKU65568 IUQ65549:IUQ65568 JEM65549:JEM65568 JOI65549:JOI65568 JYE65549:JYE65568 KIA65549:KIA65568 KRW65549:KRW65568 LBS65549:LBS65568 LLO65549:LLO65568 LVK65549:LVK65568 MFG65549:MFG65568 MPC65549:MPC65568 MYY65549:MYY65568 NIU65549:NIU65568 NSQ65549:NSQ65568 OCM65549:OCM65568 OMI65549:OMI65568 OWE65549:OWE65568 PGA65549:PGA65568 PPW65549:PPW65568 PZS65549:PZS65568 QJO65549:QJO65568 QTK65549:QTK65568 RDG65549:RDG65568 RNC65549:RNC65568 RWY65549:RWY65568 SGU65549:SGU65568 SQQ65549:SQQ65568 TAM65549:TAM65568 TKI65549:TKI65568 TUE65549:TUE65568 UEA65549:UEA65568 UNW65549:UNW65568 UXS65549:UXS65568 VHO65549:VHO65568 VRK65549:VRK65568 WBG65549:WBG65568 WLC65549:WLC65568 WUY65549:WUY65568 IM131085:IM131104 SI131085:SI131104 ACE131085:ACE131104 AMA131085:AMA131104 AVW131085:AVW131104 BFS131085:BFS131104 BPO131085:BPO131104 BZK131085:BZK131104 CJG131085:CJG131104 CTC131085:CTC131104 DCY131085:DCY131104 DMU131085:DMU131104 DWQ131085:DWQ131104 EGM131085:EGM131104 EQI131085:EQI131104 FAE131085:FAE131104 FKA131085:FKA131104 FTW131085:FTW131104 GDS131085:GDS131104 GNO131085:GNO131104 GXK131085:GXK131104 HHG131085:HHG131104 HRC131085:HRC131104 IAY131085:IAY131104 IKU131085:IKU131104 IUQ131085:IUQ131104 JEM131085:JEM131104 JOI131085:JOI131104 JYE131085:JYE131104 KIA131085:KIA131104 KRW131085:KRW131104 LBS131085:LBS131104 LLO131085:LLO131104 LVK131085:LVK131104 MFG131085:MFG131104 MPC131085:MPC131104 MYY131085:MYY131104 NIU131085:NIU131104 NSQ131085:NSQ131104 OCM131085:OCM131104 OMI131085:OMI131104 OWE131085:OWE131104 PGA131085:PGA131104 PPW131085:PPW131104 PZS131085:PZS131104 QJO131085:QJO131104 QTK131085:QTK131104 RDG131085:RDG131104 RNC131085:RNC131104 RWY131085:RWY131104 SGU131085:SGU131104 SQQ131085:SQQ131104 TAM131085:TAM131104 TKI131085:TKI131104 TUE131085:TUE131104 UEA131085:UEA131104 UNW131085:UNW131104 UXS131085:UXS131104 VHO131085:VHO131104 VRK131085:VRK131104 WBG131085:WBG131104 WLC131085:WLC131104 WUY131085:WUY131104 IM196621:IM196640 SI196621:SI196640 ACE196621:ACE196640 AMA196621:AMA196640 AVW196621:AVW196640 BFS196621:BFS196640 BPO196621:BPO196640 BZK196621:BZK196640 CJG196621:CJG196640 CTC196621:CTC196640 DCY196621:DCY196640 DMU196621:DMU196640 DWQ196621:DWQ196640 EGM196621:EGM196640 EQI196621:EQI196640 FAE196621:FAE196640 FKA196621:FKA196640 FTW196621:FTW196640 GDS196621:GDS196640 GNO196621:GNO196640 GXK196621:GXK196640 HHG196621:HHG196640 HRC196621:HRC196640 IAY196621:IAY196640 IKU196621:IKU196640 IUQ196621:IUQ196640 JEM196621:JEM196640 JOI196621:JOI196640 JYE196621:JYE196640 KIA196621:KIA196640 KRW196621:KRW196640 LBS196621:LBS196640 LLO196621:LLO196640 LVK196621:LVK196640 MFG196621:MFG196640 MPC196621:MPC196640 MYY196621:MYY196640 NIU196621:NIU196640 NSQ196621:NSQ196640 OCM196621:OCM196640 OMI196621:OMI196640 OWE196621:OWE196640 PGA196621:PGA196640 PPW196621:PPW196640 PZS196621:PZS196640 QJO196621:QJO196640 QTK196621:QTK196640 RDG196621:RDG196640 RNC196621:RNC196640 RWY196621:RWY196640 SGU196621:SGU196640 SQQ196621:SQQ196640 TAM196621:TAM196640 TKI196621:TKI196640 TUE196621:TUE196640 UEA196621:UEA196640 UNW196621:UNW196640 UXS196621:UXS196640 VHO196621:VHO196640 VRK196621:VRK196640 WBG196621:WBG196640 WLC196621:WLC196640 WUY196621:WUY196640 IM262157:IM262176 SI262157:SI262176 ACE262157:ACE262176 AMA262157:AMA262176 AVW262157:AVW262176 BFS262157:BFS262176 BPO262157:BPO262176 BZK262157:BZK262176 CJG262157:CJG262176 CTC262157:CTC262176 DCY262157:DCY262176 DMU262157:DMU262176 DWQ262157:DWQ262176 EGM262157:EGM262176 EQI262157:EQI262176 FAE262157:FAE262176 FKA262157:FKA262176 FTW262157:FTW262176 GDS262157:GDS262176 GNO262157:GNO262176 GXK262157:GXK262176 HHG262157:HHG262176 HRC262157:HRC262176 IAY262157:IAY262176 IKU262157:IKU262176 IUQ262157:IUQ262176 JEM262157:JEM262176 JOI262157:JOI262176 JYE262157:JYE262176 KIA262157:KIA262176 KRW262157:KRW262176 LBS262157:LBS262176 LLO262157:LLO262176 LVK262157:LVK262176 MFG262157:MFG262176 MPC262157:MPC262176 MYY262157:MYY262176 NIU262157:NIU262176 NSQ262157:NSQ262176 OCM262157:OCM262176 OMI262157:OMI262176 OWE262157:OWE262176 PGA262157:PGA262176 PPW262157:PPW262176 PZS262157:PZS262176 QJO262157:QJO262176 QTK262157:QTK262176 RDG262157:RDG262176 RNC262157:RNC262176 RWY262157:RWY262176 SGU262157:SGU262176 SQQ262157:SQQ262176 TAM262157:TAM262176 TKI262157:TKI262176 TUE262157:TUE262176 UEA262157:UEA262176 UNW262157:UNW262176 UXS262157:UXS262176 VHO262157:VHO262176 VRK262157:VRK262176 WBG262157:WBG262176 WLC262157:WLC262176 WUY262157:WUY262176 IM327693:IM327712 SI327693:SI327712 ACE327693:ACE327712 AMA327693:AMA327712 AVW327693:AVW327712 BFS327693:BFS327712 BPO327693:BPO327712 BZK327693:BZK327712 CJG327693:CJG327712 CTC327693:CTC327712 DCY327693:DCY327712 DMU327693:DMU327712 DWQ327693:DWQ327712 EGM327693:EGM327712 EQI327693:EQI327712 FAE327693:FAE327712 FKA327693:FKA327712 FTW327693:FTW327712 GDS327693:GDS327712 GNO327693:GNO327712 GXK327693:GXK327712 HHG327693:HHG327712 HRC327693:HRC327712 IAY327693:IAY327712 IKU327693:IKU327712 IUQ327693:IUQ327712 JEM327693:JEM327712 JOI327693:JOI327712 JYE327693:JYE327712 KIA327693:KIA327712 KRW327693:KRW327712 LBS327693:LBS327712 LLO327693:LLO327712 LVK327693:LVK327712 MFG327693:MFG327712 MPC327693:MPC327712 MYY327693:MYY327712 NIU327693:NIU327712 NSQ327693:NSQ327712 OCM327693:OCM327712 OMI327693:OMI327712 OWE327693:OWE327712 PGA327693:PGA327712 PPW327693:PPW327712 PZS327693:PZS327712 QJO327693:QJO327712 QTK327693:QTK327712 RDG327693:RDG327712 RNC327693:RNC327712 RWY327693:RWY327712 SGU327693:SGU327712 SQQ327693:SQQ327712 TAM327693:TAM327712 TKI327693:TKI327712 TUE327693:TUE327712 UEA327693:UEA327712 UNW327693:UNW327712 UXS327693:UXS327712 VHO327693:VHO327712 VRK327693:VRK327712 WBG327693:WBG327712 WLC327693:WLC327712 WUY327693:WUY327712 IM393229:IM393248 SI393229:SI393248 ACE393229:ACE393248 AMA393229:AMA393248 AVW393229:AVW393248 BFS393229:BFS393248 BPO393229:BPO393248 BZK393229:BZK393248 CJG393229:CJG393248 CTC393229:CTC393248 DCY393229:DCY393248 DMU393229:DMU393248 DWQ393229:DWQ393248 EGM393229:EGM393248 EQI393229:EQI393248 FAE393229:FAE393248 FKA393229:FKA393248 FTW393229:FTW393248 GDS393229:GDS393248 GNO393229:GNO393248 GXK393229:GXK393248 HHG393229:HHG393248 HRC393229:HRC393248 IAY393229:IAY393248 IKU393229:IKU393248 IUQ393229:IUQ393248 JEM393229:JEM393248 JOI393229:JOI393248 JYE393229:JYE393248 KIA393229:KIA393248 KRW393229:KRW393248 LBS393229:LBS393248 LLO393229:LLO393248 LVK393229:LVK393248 MFG393229:MFG393248 MPC393229:MPC393248 MYY393229:MYY393248 NIU393229:NIU393248 NSQ393229:NSQ393248 OCM393229:OCM393248 OMI393229:OMI393248 OWE393229:OWE393248 PGA393229:PGA393248 PPW393229:PPW393248 PZS393229:PZS393248 QJO393229:QJO393248 QTK393229:QTK393248 RDG393229:RDG393248 RNC393229:RNC393248 RWY393229:RWY393248 SGU393229:SGU393248 SQQ393229:SQQ393248 TAM393229:TAM393248 TKI393229:TKI393248 TUE393229:TUE393248 UEA393229:UEA393248 UNW393229:UNW393248 UXS393229:UXS393248 VHO393229:VHO393248 VRK393229:VRK393248 WBG393229:WBG393248 WLC393229:WLC393248 WUY393229:WUY393248 IM458765:IM458784 SI458765:SI458784 ACE458765:ACE458784 AMA458765:AMA458784 AVW458765:AVW458784 BFS458765:BFS458784 BPO458765:BPO458784 BZK458765:BZK458784 CJG458765:CJG458784 CTC458765:CTC458784 DCY458765:DCY458784 DMU458765:DMU458784 DWQ458765:DWQ458784 EGM458765:EGM458784 EQI458765:EQI458784 FAE458765:FAE458784 FKA458765:FKA458784 FTW458765:FTW458784 GDS458765:GDS458784 GNO458765:GNO458784 GXK458765:GXK458784 HHG458765:HHG458784 HRC458765:HRC458784 IAY458765:IAY458784 IKU458765:IKU458784 IUQ458765:IUQ458784 JEM458765:JEM458784 JOI458765:JOI458784 JYE458765:JYE458784 KIA458765:KIA458784 KRW458765:KRW458784 LBS458765:LBS458784 LLO458765:LLO458784 LVK458765:LVK458784 MFG458765:MFG458784 MPC458765:MPC458784 MYY458765:MYY458784 NIU458765:NIU458784 NSQ458765:NSQ458784 OCM458765:OCM458784 OMI458765:OMI458784 OWE458765:OWE458784 PGA458765:PGA458784 PPW458765:PPW458784 PZS458765:PZS458784 QJO458765:QJO458784 QTK458765:QTK458784 RDG458765:RDG458784 RNC458765:RNC458784 RWY458765:RWY458784 SGU458765:SGU458784 SQQ458765:SQQ458784 TAM458765:TAM458784 TKI458765:TKI458784 TUE458765:TUE458784 UEA458765:UEA458784 UNW458765:UNW458784 UXS458765:UXS458784 VHO458765:VHO458784 VRK458765:VRK458784 WBG458765:WBG458784 WLC458765:WLC458784 WUY458765:WUY458784 IM524301:IM524320 SI524301:SI524320 ACE524301:ACE524320 AMA524301:AMA524320 AVW524301:AVW524320 BFS524301:BFS524320 BPO524301:BPO524320 BZK524301:BZK524320 CJG524301:CJG524320 CTC524301:CTC524320 DCY524301:DCY524320 DMU524301:DMU524320 DWQ524301:DWQ524320 EGM524301:EGM524320 EQI524301:EQI524320 FAE524301:FAE524320 FKA524301:FKA524320 FTW524301:FTW524320 GDS524301:GDS524320 GNO524301:GNO524320 GXK524301:GXK524320 HHG524301:HHG524320 HRC524301:HRC524320 IAY524301:IAY524320 IKU524301:IKU524320 IUQ524301:IUQ524320 JEM524301:JEM524320 JOI524301:JOI524320 JYE524301:JYE524320 KIA524301:KIA524320 KRW524301:KRW524320 LBS524301:LBS524320 LLO524301:LLO524320 LVK524301:LVK524320 MFG524301:MFG524320 MPC524301:MPC524320 MYY524301:MYY524320 NIU524301:NIU524320 NSQ524301:NSQ524320 OCM524301:OCM524320 OMI524301:OMI524320 OWE524301:OWE524320 PGA524301:PGA524320 PPW524301:PPW524320 PZS524301:PZS524320 QJO524301:QJO524320 QTK524301:QTK524320 RDG524301:RDG524320 RNC524301:RNC524320 RWY524301:RWY524320 SGU524301:SGU524320 SQQ524301:SQQ524320 TAM524301:TAM524320 TKI524301:TKI524320 TUE524301:TUE524320 UEA524301:UEA524320 UNW524301:UNW524320 UXS524301:UXS524320 VHO524301:VHO524320 VRK524301:VRK524320 WBG524301:WBG524320 WLC524301:WLC524320 WUY524301:WUY524320 IM589837:IM589856 SI589837:SI589856 ACE589837:ACE589856 AMA589837:AMA589856 AVW589837:AVW589856 BFS589837:BFS589856 BPO589837:BPO589856 BZK589837:BZK589856 CJG589837:CJG589856 CTC589837:CTC589856 DCY589837:DCY589856 DMU589837:DMU589856 DWQ589837:DWQ589856 EGM589837:EGM589856 EQI589837:EQI589856 FAE589837:FAE589856 FKA589837:FKA589856 FTW589837:FTW589856 GDS589837:GDS589856 GNO589837:GNO589856 GXK589837:GXK589856 HHG589837:HHG589856 HRC589837:HRC589856 IAY589837:IAY589856 IKU589837:IKU589856 IUQ589837:IUQ589856 JEM589837:JEM589856 JOI589837:JOI589856 JYE589837:JYE589856 KIA589837:KIA589856 KRW589837:KRW589856 LBS589837:LBS589856 LLO589837:LLO589856 LVK589837:LVK589856 MFG589837:MFG589856 MPC589837:MPC589856 MYY589837:MYY589856 NIU589837:NIU589856 NSQ589837:NSQ589856 OCM589837:OCM589856 OMI589837:OMI589856 OWE589837:OWE589856 PGA589837:PGA589856 PPW589837:PPW589856 PZS589837:PZS589856 QJO589837:QJO589856 QTK589837:QTK589856 RDG589837:RDG589856 RNC589837:RNC589856 RWY589837:RWY589856 SGU589837:SGU589856 SQQ589837:SQQ589856 TAM589837:TAM589856 TKI589837:TKI589856 TUE589837:TUE589856 UEA589837:UEA589856 UNW589837:UNW589856 UXS589837:UXS589856 VHO589837:VHO589856 VRK589837:VRK589856 WBG589837:WBG589856 WLC589837:WLC589856 WUY589837:WUY589856 IM655373:IM655392 SI655373:SI655392 ACE655373:ACE655392 AMA655373:AMA655392 AVW655373:AVW655392 BFS655373:BFS655392 BPO655373:BPO655392 BZK655373:BZK655392 CJG655373:CJG655392 CTC655373:CTC655392 DCY655373:DCY655392 DMU655373:DMU655392 DWQ655373:DWQ655392 EGM655373:EGM655392 EQI655373:EQI655392 FAE655373:FAE655392 FKA655373:FKA655392 FTW655373:FTW655392 GDS655373:GDS655392 GNO655373:GNO655392 GXK655373:GXK655392 HHG655373:HHG655392 HRC655373:HRC655392 IAY655373:IAY655392 IKU655373:IKU655392 IUQ655373:IUQ655392 JEM655373:JEM655392 JOI655373:JOI655392 JYE655373:JYE655392 KIA655373:KIA655392 KRW655373:KRW655392 LBS655373:LBS655392 LLO655373:LLO655392 LVK655373:LVK655392 MFG655373:MFG655392 MPC655373:MPC655392 MYY655373:MYY655392 NIU655373:NIU655392 NSQ655373:NSQ655392 OCM655373:OCM655392 OMI655373:OMI655392 OWE655373:OWE655392 PGA655373:PGA655392 PPW655373:PPW655392 PZS655373:PZS655392 QJO655373:QJO655392 QTK655373:QTK655392 RDG655373:RDG655392 RNC655373:RNC655392 RWY655373:RWY655392 SGU655373:SGU655392 SQQ655373:SQQ655392 TAM655373:TAM655392 TKI655373:TKI655392 TUE655373:TUE655392 UEA655373:UEA655392 UNW655373:UNW655392 UXS655373:UXS655392 VHO655373:VHO655392 VRK655373:VRK655392 WBG655373:WBG655392 WLC655373:WLC655392 WUY655373:WUY655392 IM720909:IM720928 SI720909:SI720928 ACE720909:ACE720928 AMA720909:AMA720928 AVW720909:AVW720928 BFS720909:BFS720928 BPO720909:BPO720928 BZK720909:BZK720928 CJG720909:CJG720928 CTC720909:CTC720928 DCY720909:DCY720928 DMU720909:DMU720928 DWQ720909:DWQ720928 EGM720909:EGM720928 EQI720909:EQI720928 FAE720909:FAE720928 FKA720909:FKA720928 FTW720909:FTW720928 GDS720909:GDS720928 GNO720909:GNO720928 GXK720909:GXK720928 HHG720909:HHG720928 HRC720909:HRC720928 IAY720909:IAY720928 IKU720909:IKU720928 IUQ720909:IUQ720928 JEM720909:JEM720928 JOI720909:JOI720928 JYE720909:JYE720928 KIA720909:KIA720928 KRW720909:KRW720928 LBS720909:LBS720928 LLO720909:LLO720928 LVK720909:LVK720928 MFG720909:MFG720928 MPC720909:MPC720928 MYY720909:MYY720928 NIU720909:NIU720928 NSQ720909:NSQ720928 OCM720909:OCM720928 OMI720909:OMI720928 OWE720909:OWE720928 PGA720909:PGA720928 PPW720909:PPW720928 PZS720909:PZS720928 QJO720909:QJO720928 QTK720909:QTK720928 RDG720909:RDG720928 RNC720909:RNC720928 RWY720909:RWY720928 SGU720909:SGU720928 SQQ720909:SQQ720928 TAM720909:TAM720928 TKI720909:TKI720928 TUE720909:TUE720928 UEA720909:UEA720928 UNW720909:UNW720928 UXS720909:UXS720928 VHO720909:VHO720928 VRK720909:VRK720928 WBG720909:WBG720928 WLC720909:WLC720928 WUY720909:WUY720928 IM786445:IM786464 SI786445:SI786464 ACE786445:ACE786464 AMA786445:AMA786464 AVW786445:AVW786464 BFS786445:BFS786464 BPO786445:BPO786464 BZK786445:BZK786464 CJG786445:CJG786464 CTC786445:CTC786464 DCY786445:DCY786464 DMU786445:DMU786464 DWQ786445:DWQ786464 EGM786445:EGM786464 EQI786445:EQI786464 FAE786445:FAE786464 FKA786445:FKA786464 FTW786445:FTW786464 GDS786445:GDS786464 GNO786445:GNO786464 GXK786445:GXK786464 HHG786445:HHG786464 HRC786445:HRC786464 IAY786445:IAY786464 IKU786445:IKU786464 IUQ786445:IUQ786464 JEM786445:JEM786464 JOI786445:JOI786464 JYE786445:JYE786464 KIA786445:KIA786464 KRW786445:KRW786464 LBS786445:LBS786464 LLO786445:LLO786464 LVK786445:LVK786464 MFG786445:MFG786464 MPC786445:MPC786464 MYY786445:MYY786464 NIU786445:NIU786464 NSQ786445:NSQ786464 OCM786445:OCM786464 OMI786445:OMI786464 OWE786445:OWE786464 PGA786445:PGA786464 PPW786445:PPW786464 PZS786445:PZS786464 QJO786445:QJO786464 QTK786445:QTK786464 RDG786445:RDG786464 RNC786445:RNC786464 RWY786445:RWY786464 SGU786445:SGU786464 SQQ786445:SQQ786464 TAM786445:TAM786464 TKI786445:TKI786464 TUE786445:TUE786464 UEA786445:UEA786464 UNW786445:UNW786464 UXS786445:UXS786464 VHO786445:VHO786464 VRK786445:VRK786464 WBG786445:WBG786464 WLC786445:WLC786464 WUY786445:WUY786464 IM851981:IM852000 SI851981:SI852000 ACE851981:ACE852000 AMA851981:AMA852000 AVW851981:AVW852000 BFS851981:BFS852000 BPO851981:BPO852000 BZK851981:BZK852000 CJG851981:CJG852000 CTC851981:CTC852000 DCY851981:DCY852000 DMU851981:DMU852000 DWQ851981:DWQ852000 EGM851981:EGM852000 EQI851981:EQI852000 FAE851981:FAE852000 FKA851981:FKA852000 FTW851981:FTW852000 GDS851981:GDS852000 GNO851981:GNO852000 GXK851981:GXK852000 HHG851981:HHG852000 HRC851981:HRC852000 IAY851981:IAY852000 IKU851981:IKU852000 IUQ851981:IUQ852000 JEM851981:JEM852000 JOI851981:JOI852000 JYE851981:JYE852000 KIA851981:KIA852000 KRW851981:KRW852000 LBS851981:LBS852000 LLO851981:LLO852000 LVK851981:LVK852000 MFG851981:MFG852000 MPC851981:MPC852000 MYY851981:MYY852000 NIU851981:NIU852000 NSQ851981:NSQ852000 OCM851981:OCM852000 OMI851981:OMI852000 OWE851981:OWE852000 PGA851981:PGA852000 PPW851981:PPW852000 PZS851981:PZS852000 QJO851981:QJO852000 QTK851981:QTK852000 RDG851981:RDG852000 RNC851981:RNC852000 RWY851981:RWY852000 SGU851981:SGU852000 SQQ851981:SQQ852000 TAM851981:TAM852000 TKI851981:TKI852000 TUE851981:TUE852000 UEA851981:UEA852000 UNW851981:UNW852000 UXS851981:UXS852000 VHO851981:VHO852000 VRK851981:VRK852000 WBG851981:WBG852000 WLC851981:WLC852000 WUY851981:WUY852000 IM917517:IM917536 SI917517:SI917536 ACE917517:ACE917536 AMA917517:AMA917536 AVW917517:AVW917536 BFS917517:BFS917536 BPO917517:BPO917536 BZK917517:BZK917536 CJG917517:CJG917536 CTC917517:CTC917536 DCY917517:DCY917536 DMU917517:DMU917536 DWQ917517:DWQ917536 EGM917517:EGM917536 EQI917517:EQI917536 FAE917517:FAE917536 FKA917517:FKA917536 FTW917517:FTW917536 GDS917517:GDS917536 GNO917517:GNO917536 GXK917517:GXK917536 HHG917517:HHG917536 HRC917517:HRC917536 IAY917517:IAY917536 IKU917517:IKU917536 IUQ917517:IUQ917536 JEM917517:JEM917536 JOI917517:JOI917536 JYE917517:JYE917536 KIA917517:KIA917536 KRW917517:KRW917536 LBS917517:LBS917536 LLO917517:LLO917536 LVK917517:LVK917536 MFG917517:MFG917536 MPC917517:MPC917536 MYY917517:MYY917536 NIU917517:NIU917536 NSQ917517:NSQ917536 OCM917517:OCM917536 OMI917517:OMI917536 OWE917517:OWE917536 PGA917517:PGA917536 PPW917517:PPW917536 PZS917517:PZS917536 QJO917517:QJO917536 QTK917517:QTK917536 RDG917517:RDG917536 RNC917517:RNC917536 RWY917517:RWY917536 SGU917517:SGU917536 SQQ917517:SQQ917536 TAM917517:TAM917536 TKI917517:TKI917536 TUE917517:TUE917536 UEA917517:UEA917536 UNW917517:UNW917536 UXS917517:UXS917536 VHO917517:VHO917536 VRK917517:VRK917536 WBG917517:WBG917536 WLC917517:WLC917536 WUY917517:WUY917536 IM983053:IM983072 SI983053:SI983072 ACE983053:ACE983072 AMA983053:AMA983072 AVW983053:AVW983072 BFS983053:BFS983072 BPO983053:BPO983072 BZK983053:BZK983072 CJG983053:CJG983072 CTC983053:CTC983072 DCY983053:DCY983072 DMU983053:DMU983072 DWQ983053:DWQ983072 EGM983053:EGM983072 EQI983053:EQI983072 FAE983053:FAE983072 FKA983053:FKA983072 FTW983053:FTW983072 GDS983053:GDS983072 GNO983053:GNO983072 GXK983053:GXK983072 HHG983053:HHG983072 HRC983053:HRC983072 IAY983053:IAY983072 IKU983053:IKU983072 IUQ983053:IUQ983072 JEM983053:JEM983072 JOI983053:JOI983072 JYE983053:JYE983072 KIA983053:KIA983072 KRW983053:KRW983072 LBS983053:LBS983072 LLO983053:LLO983072 LVK983053:LVK983072 MFG983053:MFG983072 MPC983053:MPC983072 MYY983053:MYY983072 NIU983053:NIU983072 NSQ983053:NSQ983072 OCM983053:OCM983072 OMI983053:OMI983072 OWE983053:OWE983072 PGA983053:PGA983072 PPW983053:PPW983072 PZS983053:PZS983072 QJO983053:QJO983072 QTK983053:QTK983072 RDG983053:RDG983072 RNC983053:RNC983072 RWY983053:RWY983072 SGU983053:SGU983072 SQQ983053:SQQ983072 TAM983053:TAM983072 TKI983053:TKI983072 TUE983053:TUE983072 UEA983053:UEA983072 UNW983053:UNW983072 UXS983053:UXS983072 VHO983053:VHO983072 VRK983053:VRK983072 WBG983053:WBG983072 WLC983053:WLC983072 WUY8:WUY55 WLC8:WLC55 WBG8:WBG55 VRK8:VRK55 VHO8:VHO55 UXS8:UXS55 UNW8:UNW55 UEA8:UEA55 TUE8:TUE55 TKI8:TKI55 TAM8:TAM55 SQQ8:SQQ55 SGU8:SGU55 RWY8:RWY55 RNC8:RNC55 RDG8:RDG55 QTK8:QTK55 QJO8:QJO55 PZS8:PZS55 PPW8:PPW55 PGA8:PGA55 OWE8:OWE55 OMI8:OMI55 OCM8:OCM55 NSQ8:NSQ55 NIU8:NIU55 MYY8:MYY55 MPC8:MPC55 MFG8:MFG55 LVK8:LVK55 LLO8:LLO55 LBS8:LBS55 KRW8:KRW55 KIA8:KIA55 JYE8:JYE55 JOI8:JOI55 JEM8:JEM55 IUQ8:IUQ55 IKU8:IKU55 IAY8:IAY55 HRC8:HRC55 HHG8:HHG55 GXK8:GXK55 GNO8:GNO55 GDS8:GDS55 FTW8:FTW55 FKA8:FKA55 FAE8:FAE55 EQI8:EQI55 EGM8:EGM55 DWQ8:DWQ55 DMU8:DMU55 DCY8:DCY55 CTC8:CTC55 CJG8:CJG55 BZK8:BZK55 BPO8:BPO55 BFS8:BFS55 AVW8:AVW55 AMA8:AMA55 ACE8:ACE55 SI8:SI55 IM8:IM55" xr:uid="{00000000-0002-0000-0900-000004000000}">
      <formula1>$B$67:$B$68</formula1>
    </dataValidation>
    <dataValidation type="list" showErrorMessage="1" sqref="L8:L50 E8:G50" xr:uid="{00000000-0002-0000-0900-000005000000}">
      <formula1>"○,×"</formula1>
    </dataValidation>
    <dataValidation allowBlank="1" showInputMessage="1" showErrorMessage="1" promptTitle="賃金改善実績額⑯" prompt="ここに算出されている値が「０以上」である場合、加算当年度の支払賃金が基準年度の賃金水準を下回っていないということになります。_x000a_反対に「0未満」の場合は、加算当年度の支払賃金が基準年度の賃金水準を下回っており、加算当年度の翌年度中に精算すべき残額が発生している可能性がございますので、別シート「【様式６】実績報告書」の（５）をご確認ください。" sqref="AB8:AB50" xr:uid="{EC62A99F-9E58-4D57-B310-AD4EC0E3AAEE}"/>
    <dataValidation allowBlank="1" showInputMessage="1" showErrorMessage="1" prompt="令和６年度の人勧分増額に要した支給額(基本給及び毎月決まって支払う手当)について、各職員ごとに記入してください。_x000a_なお、賃金台帳と突合するため、複数の給与項目にわたって支給がある場合は、計算の過程を入力するか、その内訳を示す資料を作成し、添付してください。" sqref="AG8:AG50" xr:uid="{13A09BC4-3893-4585-836C-14F5B4AD2F85}"/>
    <dataValidation allowBlank="1" showInputMessage="1" showErrorMessage="1" prompt="令和６年度の人勧分増額に要した支給額(一時金等)について、各職員ごとに記入してください。_x000a_なお、賃金台帳と突合するため、複数の給与項目にわたって支給がある場合は、計算の過程を入力するか、その内訳を示す資料を作成し、添付してください。" sqref="AH8:AH50" xr:uid="{B1354913-09FF-49A9-81BF-C55AA949D916}"/>
    <dataValidation allowBlank="1" showInputMessage="1" showErrorMessage="1" promptTitle="職種" prompt="職員の職種を入力してください。_x000a_例：保育士、栄養士、調理員、看護士　など" sqref="H9:H50" xr:uid="{9DEE842D-B34A-409B-B61C-BE249451A9FE}"/>
    <dataValidation allowBlank="1" showInputMessage="1" showErrorMessage="1" promptTitle="基準年度の基本給①"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M10:M50" xr:uid="{73ED6E1B-8078-410B-B9C2-F00B9F3ECCA1}"/>
    <dataValidation allowBlank="1" showInputMessage="1" showErrorMessage="1" promptTitle="基準年度の手当②"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N8:N50" xr:uid="{22644564-4968-4648-A406-6FF9FD2F4C78}"/>
    <dataValidation allowBlank="1" showInputMessage="1" showErrorMessage="1" promptTitle="基準年度の基本給①"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M8:M9" xr:uid="{1D043410-CEC5-4E80-9C73-D2FC175C4A2E}"/>
    <dataValidation allowBlank="1" showInputMessage="1" showErrorMessage="1" promptTitle="基準年度の賞与（一時金）③" prompt="①令和6年度に在籍する各職員が、令和5年度において令和6年度と同じ勤務条件で勤務していたと仮定してください。_x000a_②令和5年度における給与表や各種手当等の規定に基づき、各職員の基本給、手当、賞与を算出し、入力してください。_x000a_※令和5年度における、賃金支給の実態を入力するものではありません" sqref="O8:O50" xr:uid="{39FC0BBA-1CDC-4739-97B5-C4B26B9FE72A}"/>
    <dataValidation allowBlank="1" showInputMessage="1" showErrorMessage="1" promptTitle="加算当年度の基本給⑦" prompt="基本給⑦には、基本給【年額】を入力してください。_x000a_また、賃金台帳と突合するために、計算の過程が分かる数式を入力するか、計算の根拠が分かる資料を提出時に添付してください。" sqref="S8:S50" xr:uid="{F2D7F9C2-D388-4F1A-9E56-7790F17EF953}"/>
    <dataValidation allowBlank="1" showInputMessage="1" showErrorMessage="1" promptTitle="加算当年度の手当⑧" prompt="手当⑧には、手当【年額】を入力してください。_x000a_また、賃金台帳と突合するために、計算の過程が分かる数式を入力するか、計算の根拠が分かる資料を提出時に添付してください。" sqref="T8:T50" xr:uid="{F6EDF0EF-0C17-4579-8005-EFC45EE03851}"/>
    <dataValidation allowBlank="1" showInputMessage="1" showErrorMessage="1" promptTitle="加算当年度の賞与（一時金）⑨" prompt="賞与（一時金）⑨には、賞与及び一時金【年額】を入力してください。_x000a_また、賃金台帳と突合するために、計算の過程が分かる数式を入力するか、計算の根拠が分かる資料を提出時に添付してください。" sqref="U8:U50" xr:uid="{E8C1DAEC-2CAD-4E3C-B80C-234125F55924}"/>
    <dataValidation allowBlank="1" showInputMessage="1" showErrorMessage="1" promptTitle="加算前年度の加算Ⅰ残額に係る支払賃金⑪" prompt="⑩に含まれる、令和5年度の加算Ⅰ残額精算に係る支払賃金について入力してください。" sqref="W8:W50" xr:uid="{F7E583A3-4F41-4DC3-95F1-3FAFA7C7941D}"/>
    <dataValidation allowBlank="1" showInputMessage="1" showErrorMessage="1" promptTitle="加算前年度の加算Ⅱ残額に係る支払賃金⑫" prompt="⑩に含まれる、令和5年度の加算Ⅱ残額精算に係る支払賃金について入力してください。" sqref="X8:X50" xr:uid="{7EA2D45C-A83F-46DA-A88A-0E25D8E879EE}"/>
    <dataValidation allowBlank="1" showInputMessage="1" showErrorMessage="1" promptTitle="加算前年度の加算Ⅲ残額に係る支払賃金⑬" prompt="⑩に含まれる、令和5年度の加算Ⅲ残額精算に係る支払賃金について入力してください。" sqref="Y8:Y50" xr:uid="{F612C70F-8AFD-4C71-9A43-B4809039E5C8}"/>
    <dataValidation allowBlank="1" showInputMessage="1" showErrorMessage="1" promptTitle="加算Ⅱの新規事由による賃金改善額⑭" prompt="加算Ⅱの新規事由に係る賃金改善額を入力してください。_x000a_※新規事由に該当しない場合は空欄で構いません。" sqref="Z8:Z50" xr:uid="{0F0B40EB-CADC-44DC-BF5C-F29C4769FB48}"/>
    <dataValidation allowBlank="1" showInputMessage="1" showErrorMessage="1" promptTitle="加算Ⅲの新規事由による賃金改善額⑮" prompt="加算Ⅲの新規事由に係る賃金改善額を入力してください。_x000a_※新規事由に該当しない場合は空欄で構いません。" sqref="AA8:AA50" xr:uid="{2F3FFFE1-9AD8-485B-98AD-26F00EA3FEB1}"/>
    <dataValidation allowBlank="1" showInputMessage="1" showErrorMessage="1" prompt="こちらのセルの値は、各園に係る公定価格における人勧増額分について、国様式で示される算式によって算定したものです。_x000a_加算当年度に各園が人勧分に対応した額が、ここに示される値未満である場合、残額となる可能性があることにご留意ください。_x000a_" sqref="Q51" xr:uid="{2D7C862B-995E-4890-AD1D-44FDBAC23BA7}"/>
  </dataValidations>
  <pageMargins left="0.70866141732283472" right="0.70866141732283472" top="0.74803149606299213" bottom="0.74803149606299213" header="0.31496062992125984" footer="0.31496062992125984"/>
  <pageSetup paperSize="8" scale="3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EFC9-738F-4B5C-A356-ACF26A53ADF8}">
  <sheetPr>
    <tabColor theme="8" tint="0.59999389629810485"/>
    <pageSetUpPr fitToPage="1"/>
  </sheetPr>
  <dimension ref="A1:AC24"/>
  <sheetViews>
    <sheetView view="pageBreakPreview" zoomScale="94" zoomScaleNormal="93" zoomScaleSheetLayoutView="100" workbookViewId="0">
      <selection activeCell="AG18" sqref="AG18"/>
    </sheetView>
  </sheetViews>
  <sheetFormatPr defaultColWidth="3" defaultRowHeight="13.2"/>
  <cols>
    <col min="1" max="1" width="2.77734375" customWidth="1"/>
  </cols>
  <sheetData>
    <row r="1" spans="1:29" ht="15.6" customHeight="1" thickBot="1">
      <c r="A1" s="254"/>
      <c r="B1" t="s">
        <v>313</v>
      </c>
    </row>
    <row r="2" spans="1:29" ht="13.2" customHeight="1">
      <c r="B2" s="1058" t="s">
        <v>627</v>
      </c>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1059"/>
      <c r="AC2" s="1060"/>
    </row>
    <row r="3" spans="1:29">
      <c r="B3" s="1061"/>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3"/>
    </row>
    <row r="4" spans="1:29">
      <c r="B4" s="1061"/>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3"/>
    </row>
    <row r="5" spans="1:29">
      <c r="B5" s="1061"/>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3"/>
    </row>
    <row r="6" spans="1:29">
      <c r="B6" s="1061"/>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2"/>
      <c r="AB6" s="1062"/>
      <c r="AC6" s="1063"/>
    </row>
    <row r="7" spans="1:29">
      <c r="B7" s="1061"/>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2"/>
      <c r="AB7" s="1062"/>
      <c r="AC7" s="1063"/>
    </row>
    <row r="8" spans="1:29">
      <c r="B8" s="1061"/>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2"/>
      <c r="AB8" s="1062"/>
      <c r="AC8" s="1063"/>
    </row>
    <row r="9" spans="1:29">
      <c r="B9" s="1061"/>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3"/>
    </row>
    <row r="10" spans="1:29">
      <c r="B10" s="1061"/>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3"/>
    </row>
    <row r="11" spans="1:29" ht="13.8" thickBot="1">
      <c r="B11" s="1064"/>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6"/>
    </row>
    <row r="12" spans="1:29">
      <c r="F12" t="s">
        <v>312</v>
      </c>
    </row>
    <row r="13" spans="1:29">
      <c r="F13" s="1067" t="s">
        <v>302</v>
      </c>
      <c r="G13" s="1067"/>
      <c r="H13" s="1067"/>
      <c r="I13" s="1068" t="s">
        <v>303</v>
      </c>
      <c r="J13" s="1068"/>
      <c r="K13" s="1068"/>
      <c r="L13" s="1068"/>
      <c r="M13" s="1068"/>
      <c r="N13" s="1068" t="s">
        <v>304</v>
      </c>
      <c r="O13" s="1068"/>
      <c r="P13" s="1068"/>
      <c r="Q13" s="1068"/>
      <c r="R13" s="1068"/>
    </row>
    <row r="14" spans="1:29">
      <c r="F14" s="1067"/>
      <c r="G14" s="1067"/>
      <c r="H14" s="1067"/>
      <c r="I14" s="1068"/>
      <c r="J14" s="1068"/>
      <c r="K14" s="1068"/>
      <c r="L14" s="1068"/>
      <c r="M14" s="1068"/>
      <c r="N14" s="1068"/>
      <c r="O14" s="1068"/>
      <c r="P14" s="1068"/>
      <c r="Q14" s="1068"/>
      <c r="R14" s="1068"/>
    </row>
    <row r="15" spans="1:29">
      <c r="F15" s="1069" t="s">
        <v>539</v>
      </c>
      <c r="G15" s="1069"/>
      <c r="H15" s="1069"/>
      <c r="I15" s="1069" t="s">
        <v>310</v>
      </c>
      <c r="J15" s="1069"/>
      <c r="K15" s="1069"/>
      <c r="L15" s="1069"/>
      <c r="M15" s="1069"/>
      <c r="N15" s="1069" t="s">
        <v>542</v>
      </c>
      <c r="O15" s="1069"/>
      <c r="P15" s="1069"/>
      <c r="Q15" s="1069"/>
      <c r="R15" s="1069"/>
    </row>
    <row r="16" spans="1:29" ht="13.8" thickBot="1">
      <c r="F16" s="1069"/>
      <c r="G16" s="1069"/>
      <c r="H16" s="1069"/>
      <c r="I16" s="1070"/>
      <c r="J16" s="1070"/>
      <c r="K16" s="1070"/>
      <c r="L16" s="1070"/>
      <c r="M16" s="1070"/>
      <c r="N16" s="1069"/>
      <c r="O16" s="1069"/>
      <c r="P16" s="1069"/>
      <c r="Q16" s="1069"/>
      <c r="R16" s="1069"/>
    </row>
    <row r="17" spans="6:18">
      <c r="F17" s="1069" t="s">
        <v>538</v>
      </c>
      <c r="G17" s="1069"/>
      <c r="H17" s="1071"/>
      <c r="I17" s="1072" t="s">
        <v>540</v>
      </c>
      <c r="J17" s="1073"/>
      <c r="K17" s="1073"/>
      <c r="L17" s="1073"/>
      <c r="M17" s="1074"/>
      <c r="N17" s="1078" t="s">
        <v>541</v>
      </c>
      <c r="O17" s="1079"/>
      <c r="P17" s="1079"/>
      <c r="Q17" s="1079"/>
      <c r="R17" s="1079"/>
    </row>
    <row r="18" spans="6:18" ht="13.8" thickBot="1">
      <c r="F18" s="1069"/>
      <c r="G18" s="1069"/>
      <c r="H18" s="1071"/>
      <c r="I18" s="1075"/>
      <c r="J18" s="1076"/>
      <c r="K18" s="1076"/>
      <c r="L18" s="1076"/>
      <c r="M18" s="1077"/>
      <c r="N18" s="1078"/>
      <c r="O18" s="1079"/>
      <c r="P18" s="1079"/>
      <c r="Q18" s="1079"/>
      <c r="R18" s="1079"/>
    </row>
    <row r="19" spans="6:18">
      <c r="F19" s="1069" t="s">
        <v>537</v>
      </c>
      <c r="G19" s="1069"/>
      <c r="H19" s="1069"/>
      <c r="I19" s="1080" t="s">
        <v>543</v>
      </c>
      <c r="J19" s="1080"/>
      <c r="K19" s="1080"/>
      <c r="L19" s="1080"/>
      <c r="M19" s="1080"/>
      <c r="N19" s="1069" t="s">
        <v>307</v>
      </c>
      <c r="O19" s="1069"/>
      <c r="P19" s="1069"/>
      <c r="Q19" s="1069"/>
      <c r="R19" s="1069"/>
    </row>
    <row r="20" spans="6:18">
      <c r="F20" s="1069"/>
      <c r="G20" s="1069"/>
      <c r="H20" s="1069"/>
      <c r="I20" s="1081"/>
      <c r="J20" s="1081"/>
      <c r="K20" s="1081"/>
      <c r="L20" s="1081"/>
      <c r="M20" s="1081"/>
      <c r="N20" s="1069"/>
      <c r="O20" s="1069"/>
      <c r="P20" s="1069"/>
      <c r="Q20" s="1069"/>
      <c r="R20" s="1069"/>
    </row>
    <row r="21" spans="6:18">
      <c r="F21" s="1069" t="s">
        <v>305</v>
      </c>
      <c r="G21" s="1069"/>
      <c r="H21" s="1069"/>
      <c r="I21" s="1069" t="s">
        <v>308</v>
      </c>
      <c r="J21" s="1069"/>
      <c r="K21" s="1069"/>
      <c r="L21" s="1069"/>
      <c r="M21" s="1069"/>
      <c r="N21" s="1069" t="s">
        <v>310</v>
      </c>
      <c r="O21" s="1069"/>
      <c r="P21" s="1069"/>
      <c r="Q21" s="1069"/>
      <c r="R21" s="1069"/>
    </row>
    <row r="22" spans="6:18">
      <c r="F22" s="1069"/>
      <c r="G22" s="1069"/>
      <c r="H22" s="1069"/>
      <c r="I22" s="1069"/>
      <c r="J22" s="1069"/>
      <c r="K22" s="1069"/>
      <c r="L22" s="1069"/>
      <c r="M22" s="1069"/>
      <c r="N22" s="1069"/>
      <c r="O22" s="1069"/>
      <c r="P22" s="1069"/>
      <c r="Q22" s="1069"/>
      <c r="R22" s="1069"/>
    </row>
    <row r="23" spans="6:18">
      <c r="F23" s="1069" t="s">
        <v>306</v>
      </c>
      <c r="G23" s="1069"/>
      <c r="H23" s="1069"/>
      <c r="I23" s="1069" t="s">
        <v>309</v>
      </c>
      <c r="J23" s="1069"/>
      <c r="K23" s="1069"/>
      <c r="L23" s="1069"/>
      <c r="M23" s="1069"/>
      <c r="N23" s="1069" t="s">
        <v>311</v>
      </c>
      <c r="O23" s="1069"/>
      <c r="P23" s="1069"/>
      <c r="Q23" s="1069"/>
      <c r="R23" s="1069"/>
    </row>
    <row r="24" spans="6:18">
      <c r="F24" s="1069"/>
      <c r="G24" s="1069"/>
      <c r="H24" s="1069"/>
      <c r="I24" s="1069"/>
      <c r="J24" s="1069"/>
      <c r="K24" s="1069"/>
      <c r="L24" s="1069"/>
      <c r="M24" s="1069"/>
      <c r="N24" s="1069"/>
      <c r="O24" s="1069"/>
      <c r="P24" s="1069"/>
      <c r="Q24" s="1069"/>
      <c r="R24" s="1069"/>
    </row>
  </sheetData>
  <mergeCells count="19">
    <mergeCell ref="F23:H24"/>
    <mergeCell ref="I23:M24"/>
    <mergeCell ref="N23:R24"/>
    <mergeCell ref="F21:H22"/>
    <mergeCell ref="I21:M22"/>
    <mergeCell ref="N21:R22"/>
    <mergeCell ref="F17:H18"/>
    <mergeCell ref="I17:M18"/>
    <mergeCell ref="N17:R18"/>
    <mergeCell ref="F19:H20"/>
    <mergeCell ref="I19:M20"/>
    <mergeCell ref="N19:R20"/>
    <mergeCell ref="B2:AC11"/>
    <mergeCell ref="F13:H14"/>
    <mergeCell ref="I13:M14"/>
    <mergeCell ref="N13:R14"/>
    <mergeCell ref="F15:H16"/>
    <mergeCell ref="I15:M16"/>
    <mergeCell ref="N15:R16"/>
  </mergeCells>
  <phoneticPr fontId="4"/>
  <pageMargins left="0.70866141732283472" right="0.70866141732283472"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pageSetUpPr fitToPage="1"/>
  </sheetPr>
  <dimension ref="A1:H21"/>
  <sheetViews>
    <sheetView showGridLines="0" view="pageBreakPreview" zoomScale="85" zoomScaleNormal="100" zoomScaleSheetLayoutView="85" workbookViewId="0"/>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19" t="s">
        <v>116</v>
      </c>
    </row>
    <row r="2" spans="1:8" ht="18" customHeight="1" thickBot="1">
      <c r="D2" s="105" t="s">
        <v>25</v>
      </c>
      <c r="E2" s="1083">
        <f>【様式６】実績報告書Ⅰ!V5</f>
        <v>0</v>
      </c>
      <c r="F2" s="1084"/>
      <c r="G2" s="1084"/>
      <c r="H2" s="1085"/>
    </row>
    <row r="4" spans="1:8" ht="18" customHeight="1">
      <c r="A4" s="808" t="s">
        <v>117</v>
      </c>
      <c r="B4" s="808"/>
      <c r="C4" s="808"/>
      <c r="D4" s="808"/>
      <c r="E4" s="808"/>
      <c r="F4" s="808"/>
      <c r="G4" s="808"/>
      <c r="H4" s="1091"/>
    </row>
    <row r="5" spans="1:8" ht="18" customHeight="1" thickBot="1">
      <c r="A5" s="2"/>
      <c r="B5" s="2"/>
      <c r="C5" s="2"/>
      <c r="D5" s="2"/>
      <c r="E5" s="2"/>
      <c r="F5" s="2"/>
      <c r="G5" s="2"/>
      <c r="H5" s="2"/>
    </row>
    <row r="6" spans="1:8" ht="39.9" customHeight="1">
      <c r="A6" s="1092" t="s">
        <v>60</v>
      </c>
      <c r="B6" s="1094" t="s">
        <v>61</v>
      </c>
      <c r="C6" s="1094" t="s">
        <v>62</v>
      </c>
      <c r="D6" s="1094" t="s">
        <v>63</v>
      </c>
      <c r="E6" s="1096" t="s">
        <v>64</v>
      </c>
      <c r="F6" s="1097"/>
      <c r="G6" s="1096" t="s">
        <v>65</v>
      </c>
      <c r="H6" s="1098"/>
    </row>
    <row r="7" spans="1:8" ht="56.1" customHeight="1" thickBot="1">
      <c r="A7" s="1093"/>
      <c r="B7" s="1095"/>
      <c r="C7" s="1095"/>
      <c r="D7" s="1095"/>
      <c r="E7" s="78"/>
      <c r="F7" s="61" t="s">
        <v>66</v>
      </c>
      <c r="G7" s="7"/>
      <c r="H7" s="62" t="s">
        <v>66</v>
      </c>
    </row>
    <row r="8" spans="1:8" ht="21.75" customHeight="1">
      <c r="A8" s="440" t="s">
        <v>67</v>
      </c>
      <c r="B8" s="441" t="s">
        <v>68</v>
      </c>
      <c r="C8" s="441" t="s">
        <v>69</v>
      </c>
      <c r="D8" s="441" t="s">
        <v>70</v>
      </c>
      <c r="E8" s="442">
        <v>200000</v>
      </c>
      <c r="F8" s="442"/>
      <c r="G8" s="443"/>
      <c r="H8" s="444"/>
    </row>
    <row r="9" spans="1:8" ht="21.75" customHeight="1">
      <c r="A9" s="321"/>
      <c r="B9" s="322"/>
      <c r="C9" s="322"/>
      <c r="D9" s="322"/>
      <c r="E9" s="323"/>
      <c r="F9" s="323"/>
      <c r="G9" s="324"/>
      <c r="H9" s="325"/>
    </row>
    <row r="10" spans="1:8" ht="21.75" customHeight="1">
      <c r="A10" s="321"/>
      <c r="B10" s="322"/>
      <c r="C10" s="322"/>
      <c r="D10" s="322"/>
      <c r="E10" s="323"/>
      <c r="F10" s="323"/>
      <c r="G10" s="324"/>
      <c r="H10" s="326"/>
    </row>
    <row r="11" spans="1:8" ht="21.75" customHeight="1">
      <c r="A11" s="321"/>
      <c r="B11" s="322"/>
      <c r="C11" s="322"/>
      <c r="D11" s="322"/>
      <c r="E11" s="323"/>
      <c r="F11" s="323"/>
      <c r="G11" s="324"/>
      <c r="H11" s="326"/>
    </row>
    <row r="12" spans="1:8" ht="21.75" customHeight="1">
      <c r="A12" s="321"/>
      <c r="B12" s="322"/>
      <c r="C12" s="322"/>
      <c r="D12" s="322"/>
      <c r="E12" s="323"/>
      <c r="F12" s="323"/>
      <c r="G12" s="324"/>
      <c r="H12" s="326"/>
    </row>
    <row r="13" spans="1:8" ht="21.75" customHeight="1">
      <c r="A13" s="321"/>
      <c r="B13" s="322"/>
      <c r="C13" s="322"/>
      <c r="D13" s="322"/>
      <c r="E13" s="323"/>
      <c r="F13" s="323"/>
      <c r="G13" s="324"/>
      <c r="H13" s="326"/>
    </row>
    <row r="14" spans="1:8" ht="21.75" customHeight="1">
      <c r="A14" s="321"/>
      <c r="B14" s="322"/>
      <c r="C14" s="322"/>
      <c r="D14" s="322"/>
      <c r="E14" s="323"/>
      <c r="F14" s="323"/>
      <c r="G14" s="324"/>
      <c r="H14" s="326"/>
    </row>
    <row r="15" spans="1:8" ht="21.75" customHeight="1">
      <c r="A15" s="321"/>
      <c r="B15" s="322"/>
      <c r="C15" s="322"/>
      <c r="D15" s="322"/>
      <c r="E15" s="323"/>
      <c r="F15" s="323"/>
      <c r="G15" s="324"/>
      <c r="H15" s="326"/>
    </row>
    <row r="16" spans="1:8" ht="21.75" customHeight="1">
      <c r="A16" s="321"/>
      <c r="B16" s="322"/>
      <c r="C16" s="322"/>
      <c r="D16" s="322"/>
      <c r="E16" s="323"/>
      <c r="F16" s="323"/>
      <c r="G16" s="324"/>
      <c r="H16" s="326"/>
    </row>
    <row r="17" spans="1:8" ht="21.75" customHeight="1">
      <c r="A17" s="327"/>
      <c r="B17" s="328"/>
      <c r="C17" s="328"/>
      <c r="D17" s="328"/>
      <c r="E17" s="329"/>
      <c r="F17" s="329"/>
      <c r="G17" s="330"/>
      <c r="H17" s="331"/>
    </row>
    <row r="18" spans="1:8" ht="21.75" customHeight="1" thickBot="1">
      <c r="A18" s="1086" t="s">
        <v>71</v>
      </c>
      <c r="B18" s="1087"/>
      <c r="C18" s="1087"/>
      <c r="D18" s="1088"/>
      <c r="E18" s="431">
        <f>SUM(E9:E17)</f>
        <v>0</v>
      </c>
      <c r="F18" s="432">
        <f>SUM(F9:F17)</f>
        <v>0</v>
      </c>
      <c r="G18" s="433">
        <f>SUM(G9:G17)</f>
        <v>0</v>
      </c>
      <c r="H18" s="434">
        <f>SUM(H9:H17)</f>
        <v>0</v>
      </c>
    </row>
    <row r="19" spans="1:8" ht="19.5" customHeight="1">
      <c r="A19" s="79" t="s">
        <v>17</v>
      </c>
      <c r="B19" s="1089" t="s">
        <v>72</v>
      </c>
      <c r="C19" s="1089"/>
      <c r="D19" s="1089"/>
      <c r="E19" s="1089"/>
      <c r="F19" s="1089"/>
      <c r="G19" s="1089"/>
      <c r="H19" s="1089"/>
    </row>
    <row r="20" spans="1:8" ht="19.5" customHeight="1">
      <c r="A20" s="80"/>
      <c r="B20" s="1090"/>
      <c r="C20" s="1090"/>
      <c r="D20" s="1090"/>
      <c r="E20" s="1090"/>
      <c r="F20" s="1090"/>
      <c r="G20" s="1090"/>
      <c r="H20" s="1090"/>
    </row>
    <row r="21" spans="1:8" ht="18" customHeight="1">
      <c r="A21" s="81"/>
      <c r="B21" s="1082"/>
      <c r="C21" s="1082"/>
      <c r="D21" s="1082"/>
      <c r="E21" s="1082"/>
      <c r="F21" s="1082"/>
      <c r="G21" s="1082"/>
      <c r="H21" s="1082"/>
    </row>
  </sheetData>
  <sheetProtection insertColumns="0" insertRows="0"/>
  <mergeCells count="11">
    <mergeCell ref="B21:H21"/>
    <mergeCell ref="E2:H2"/>
    <mergeCell ref="A18:D18"/>
    <mergeCell ref="B19:H20"/>
    <mergeCell ref="A4:H4"/>
    <mergeCell ref="A6:A7"/>
    <mergeCell ref="B6:B7"/>
    <mergeCell ref="C6:C7"/>
    <mergeCell ref="D6:D7"/>
    <mergeCell ref="E6:F6"/>
    <mergeCell ref="G6:H6"/>
  </mergeCells>
  <phoneticPr fontId="4"/>
  <conditionalFormatting sqref="A8:H17">
    <cfRule type="containsBlanks" dxfId="23" priority="1">
      <formula>LEN(TRIM(A8))=0</formula>
    </cfRule>
  </conditionalFormatting>
  <pageMargins left="0.70866141732283472" right="0.70866141732283472" top="0.74803149606299213" bottom="0.74803149606299213" header="0.31496062992125984" footer="0.31496062992125984"/>
  <pageSetup paperSize="9" orientation="landscape" r:id="rId1"/>
  <ignoredErrors>
    <ignoredError sqref="E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8B9C6-636A-4972-8B0B-3DDCEE23176C}">
  <sheetPr>
    <tabColor rgb="FF92D050"/>
    <pageSetUpPr fitToPage="1"/>
  </sheetPr>
  <dimension ref="B1:F76"/>
  <sheetViews>
    <sheetView showGridLines="0" view="pageBreakPreview" topLeftCell="B4" zoomScale="69" zoomScaleNormal="80" zoomScaleSheetLayoutView="62" workbookViewId="0">
      <selection activeCell="F32" sqref="F32:F35"/>
    </sheetView>
  </sheetViews>
  <sheetFormatPr defaultRowHeight="13.2"/>
  <cols>
    <col min="1" max="2" width="2.77734375" customWidth="1"/>
    <col min="3" max="3" width="20.77734375" customWidth="1"/>
    <col min="4" max="4" width="16.44140625" customWidth="1"/>
    <col min="5" max="5" width="11" customWidth="1"/>
    <col min="6" max="6" width="82.21875" customWidth="1"/>
  </cols>
  <sheetData>
    <row r="1" spans="2:6" ht="21">
      <c r="B1" s="471" t="s">
        <v>454</v>
      </c>
      <c r="C1" s="220"/>
      <c r="D1" s="472"/>
      <c r="E1" s="473"/>
      <c r="F1" s="472"/>
    </row>
    <row r="2" spans="2:6">
      <c r="B2" s="472"/>
      <c r="C2" s="472"/>
      <c r="D2" s="472"/>
      <c r="E2" s="473"/>
      <c r="F2" s="472"/>
    </row>
    <row r="3" spans="2:6" s="214" customFormat="1" ht="19.95" customHeight="1">
      <c r="B3" s="214" t="s">
        <v>455</v>
      </c>
      <c r="E3" s="523"/>
    </row>
    <row r="4" spans="2:6">
      <c r="B4" s="689" t="s">
        <v>329</v>
      </c>
      <c r="C4" s="689"/>
      <c r="D4" s="690"/>
      <c r="E4" s="567" t="s">
        <v>330</v>
      </c>
      <c r="F4" s="568" t="s">
        <v>331</v>
      </c>
    </row>
    <row r="5" spans="2:6" ht="19.95" customHeight="1">
      <c r="B5" s="576" t="s">
        <v>591</v>
      </c>
      <c r="C5" s="577"/>
      <c r="D5" s="577"/>
      <c r="E5" s="577"/>
      <c r="F5" s="578"/>
    </row>
    <row r="6" spans="2:6" ht="40.049999999999997" customHeight="1">
      <c r="B6" s="695" t="s">
        <v>653</v>
      </c>
      <c r="C6" s="712"/>
      <c r="D6" s="712"/>
      <c r="E6" s="474" t="s">
        <v>391</v>
      </c>
      <c r="F6" s="565" t="s">
        <v>388</v>
      </c>
    </row>
    <row r="7" spans="2:6" ht="40.049999999999997" customHeight="1">
      <c r="B7" s="1099" t="s">
        <v>570</v>
      </c>
      <c r="C7" s="709"/>
      <c r="D7" s="703"/>
      <c r="E7" s="475" t="s">
        <v>356</v>
      </c>
      <c r="F7" s="476" t="s">
        <v>592</v>
      </c>
    </row>
    <row r="8" spans="2:6" ht="40.049999999999997" customHeight="1">
      <c r="B8" s="524"/>
      <c r="C8" s="708" t="s">
        <v>456</v>
      </c>
      <c r="D8" s="709"/>
      <c r="E8" s="475" t="s">
        <v>356</v>
      </c>
      <c r="F8" s="476" t="s">
        <v>572</v>
      </c>
    </row>
    <row r="9" spans="2:6" ht="19.95" customHeight="1">
      <c r="B9" s="525" t="s">
        <v>654</v>
      </c>
      <c r="C9" s="526"/>
      <c r="D9" s="526"/>
      <c r="E9" s="527"/>
      <c r="F9" s="528"/>
    </row>
    <row r="10" spans="2:6" ht="62.25" customHeight="1">
      <c r="B10" s="564"/>
      <c r="C10" s="708" t="s">
        <v>390</v>
      </c>
      <c r="D10" s="717"/>
      <c r="E10" s="500" t="s">
        <v>356</v>
      </c>
      <c r="F10" s="476" t="s">
        <v>671</v>
      </c>
    </row>
    <row r="11" spans="2:6" ht="40.049999999999997" customHeight="1">
      <c r="B11" s="524"/>
      <c r="C11" s="708" t="s">
        <v>457</v>
      </c>
      <c r="D11" s="709"/>
      <c r="E11" s="500" t="s">
        <v>368</v>
      </c>
      <c r="F11" s="476" t="s">
        <v>573</v>
      </c>
    </row>
    <row r="12" spans="2:6" ht="19.95" customHeight="1">
      <c r="B12" s="525" t="s">
        <v>393</v>
      </c>
      <c r="C12" s="529"/>
      <c r="D12" s="529"/>
      <c r="E12" s="503"/>
      <c r="F12" s="530"/>
    </row>
    <row r="13" spans="2:6" ht="40.049999999999997" customHeight="1">
      <c r="B13" s="490"/>
      <c r="C13" s="702" t="s">
        <v>458</v>
      </c>
      <c r="D13" s="703"/>
      <c r="E13" s="500" t="s">
        <v>359</v>
      </c>
      <c r="F13" s="476" t="s">
        <v>655</v>
      </c>
    </row>
    <row r="14" spans="2:6" ht="49.95" customHeight="1">
      <c r="B14" s="531"/>
      <c r="C14" s="721" t="s">
        <v>396</v>
      </c>
      <c r="D14" s="722"/>
      <c r="E14" s="493" t="s">
        <v>395</v>
      </c>
      <c r="F14" s="481" t="s">
        <v>593</v>
      </c>
    </row>
    <row r="15" spans="2:6" s="214" customFormat="1" ht="19.95" customHeight="1">
      <c r="B15" s="579" t="s">
        <v>459</v>
      </c>
      <c r="C15" s="580"/>
      <c r="D15" s="580"/>
      <c r="E15" s="581"/>
      <c r="F15" s="582"/>
    </row>
    <row r="16" spans="2:6" ht="56.4" customHeight="1">
      <c r="B16" s="781" t="s">
        <v>398</v>
      </c>
      <c r="C16" s="782"/>
      <c r="D16" s="712"/>
      <c r="E16" s="474" t="s">
        <v>356</v>
      </c>
      <c r="F16" s="565" t="s">
        <v>460</v>
      </c>
    </row>
    <row r="17" spans="2:6" ht="19.95" customHeight="1">
      <c r="B17" s="564"/>
      <c r="C17" s="532" t="s">
        <v>211</v>
      </c>
      <c r="D17" s="503"/>
      <c r="E17" s="500" t="s">
        <v>356</v>
      </c>
      <c r="F17" s="476" t="s">
        <v>461</v>
      </c>
    </row>
    <row r="18" spans="2:6" ht="19.95" customHeight="1">
      <c r="B18" s="561"/>
      <c r="C18" s="555" t="s">
        <v>212</v>
      </c>
      <c r="D18" s="554"/>
      <c r="E18" s="500" t="s">
        <v>356</v>
      </c>
      <c r="F18" s="476" t="s">
        <v>462</v>
      </c>
    </row>
    <row r="19" spans="2:6" ht="40.049999999999997" customHeight="1">
      <c r="B19" s="1100" t="s">
        <v>400</v>
      </c>
      <c r="C19" s="1101"/>
      <c r="D19" s="1102"/>
      <c r="E19" s="660" t="s">
        <v>356</v>
      </c>
      <c r="F19" s="661" t="s">
        <v>625</v>
      </c>
    </row>
    <row r="20" spans="2:6" ht="40.049999999999997" customHeight="1">
      <c r="B20" s="688" t="s">
        <v>402</v>
      </c>
      <c r="C20" s="779"/>
      <c r="D20" s="779"/>
      <c r="E20" s="493" t="s">
        <v>368</v>
      </c>
      <c r="F20" s="481" t="s">
        <v>576</v>
      </c>
    </row>
    <row r="21" spans="2:6" s="214" customFormat="1" ht="19.95" customHeight="1">
      <c r="B21" s="579" t="s">
        <v>463</v>
      </c>
      <c r="C21" s="580"/>
      <c r="D21" s="580"/>
      <c r="E21" s="581"/>
      <c r="F21" s="582"/>
    </row>
    <row r="22" spans="2:6" ht="40.049999999999997" customHeight="1">
      <c r="B22" s="781" t="s">
        <v>656</v>
      </c>
      <c r="C22" s="782"/>
      <c r="D22" s="712"/>
      <c r="E22" s="474" t="s">
        <v>391</v>
      </c>
      <c r="F22" s="1105" t="s">
        <v>465</v>
      </c>
    </row>
    <row r="23" spans="2:6" ht="40.049999999999997" customHeight="1">
      <c r="B23" s="698" t="s">
        <v>657</v>
      </c>
      <c r="C23" s="709"/>
      <c r="D23" s="703"/>
      <c r="E23" s="500" t="s">
        <v>356</v>
      </c>
      <c r="F23" s="1105"/>
    </row>
    <row r="24" spans="2:6" ht="79.5" customHeight="1">
      <c r="B24" s="696" t="s">
        <v>466</v>
      </c>
      <c r="C24" s="696"/>
      <c r="D24" s="698"/>
      <c r="E24" s="500" t="s">
        <v>467</v>
      </c>
      <c r="F24" s="476" t="s">
        <v>594</v>
      </c>
    </row>
    <row r="25" spans="2:6" ht="46.5" customHeight="1">
      <c r="B25" s="1106" t="s">
        <v>595</v>
      </c>
      <c r="C25" s="1107"/>
      <c r="D25" s="1108"/>
      <c r="E25" s="500" t="s">
        <v>468</v>
      </c>
      <c r="F25" s="476" t="s">
        <v>469</v>
      </c>
    </row>
    <row r="26" spans="2:6" ht="30" customHeight="1">
      <c r="B26" s="696" t="s">
        <v>658</v>
      </c>
      <c r="C26" s="696"/>
      <c r="D26" s="698"/>
      <c r="E26" s="500" t="s">
        <v>356</v>
      </c>
      <c r="F26" s="533" t="s">
        <v>470</v>
      </c>
    </row>
    <row r="27" spans="2:6" ht="255.6" customHeight="1">
      <c r="B27" s="696" t="s">
        <v>596</v>
      </c>
      <c r="C27" s="696"/>
      <c r="D27" s="698"/>
      <c r="E27" s="500" t="s">
        <v>356</v>
      </c>
      <c r="F27" s="476" t="s">
        <v>597</v>
      </c>
    </row>
    <row r="28" spans="2:6" ht="84" customHeight="1">
      <c r="B28" s="696" t="s">
        <v>471</v>
      </c>
      <c r="C28" s="696"/>
      <c r="D28" s="698"/>
      <c r="E28" s="500" t="s">
        <v>356</v>
      </c>
      <c r="F28" s="476" t="s">
        <v>598</v>
      </c>
    </row>
    <row r="29" spans="2:6" ht="66.75" customHeight="1">
      <c r="B29" s="698" t="s">
        <v>599</v>
      </c>
      <c r="C29" s="709"/>
      <c r="D29" s="709"/>
      <c r="E29" s="500" t="s">
        <v>356</v>
      </c>
      <c r="F29" s="476" t="s">
        <v>600</v>
      </c>
    </row>
    <row r="30" spans="2:6" ht="45" customHeight="1">
      <c r="B30" s="687" t="s">
        <v>601</v>
      </c>
      <c r="C30" s="687"/>
      <c r="D30" s="713"/>
      <c r="E30" s="493" t="s">
        <v>356</v>
      </c>
      <c r="F30" s="481" t="s">
        <v>472</v>
      </c>
    </row>
    <row r="31" spans="2:6" s="214" customFormat="1" ht="19.95" customHeight="1">
      <c r="B31" s="579" t="s">
        <v>473</v>
      </c>
      <c r="C31" s="580"/>
      <c r="D31" s="580"/>
      <c r="E31" s="581"/>
      <c r="F31" s="582"/>
    </row>
    <row r="32" spans="2:6" ht="19.95" customHeight="1">
      <c r="B32" s="1110" t="s">
        <v>412</v>
      </c>
      <c r="C32" s="1110"/>
      <c r="D32" s="1111"/>
      <c r="E32" s="515" t="s">
        <v>356</v>
      </c>
      <c r="F32" s="786" t="s">
        <v>474</v>
      </c>
    </row>
    <row r="33" spans="2:6" ht="19.95" customHeight="1">
      <c r="B33" s="696" t="s">
        <v>414</v>
      </c>
      <c r="C33" s="696"/>
      <c r="D33" s="698"/>
      <c r="E33" s="500" t="s">
        <v>356</v>
      </c>
      <c r="F33" s="786"/>
    </row>
    <row r="34" spans="2:6" ht="19.95" customHeight="1">
      <c r="B34" s="696" t="s">
        <v>415</v>
      </c>
      <c r="C34" s="696"/>
      <c r="D34" s="698"/>
      <c r="E34" s="500" t="s">
        <v>356</v>
      </c>
      <c r="F34" s="786"/>
    </row>
    <row r="35" spans="2:6" ht="19.95" customHeight="1">
      <c r="B35" s="1103" t="s">
        <v>416</v>
      </c>
      <c r="C35" s="1103"/>
      <c r="D35" s="1104"/>
      <c r="E35" s="506" t="s">
        <v>356</v>
      </c>
      <c r="F35" s="787"/>
    </row>
    <row r="36" spans="2:6" s="214" customFormat="1" ht="19.95" customHeight="1">
      <c r="B36" s="579" t="s">
        <v>475</v>
      </c>
      <c r="C36" s="580"/>
      <c r="D36" s="580"/>
      <c r="E36" s="581"/>
      <c r="F36" s="582"/>
    </row>
    <row r="37" spans="2:6" ht="132.6" customHeight="1">
      <c r="B37" s="1112" t="s">
        <v>476</v>
      </c>
      <c r="C37" s="1112"/>
      <c r="D37" s="1113"/>
      <c r="E37" s="642" t="s">
        <v>356</v>
      </c>
      <c r="F37" s="643" t="s">
        <v>477</v>
      </c>
    </row>
    <row r="38" spans="2:6" ht="30" customHeight="1">
      <c r="B38" s="524"/>
      <c r="C38" s="708" t="s">
        <v>478</v>
      </c>
      <c r="D38" s="709"/>
      <c r="E38" s="500" t="s">
        <v>359</v>
      </c>
      <c r="F38" s="476" t="s">
        <v>479</v>
      </c>
    </row>
    <row r="39" spans="2:6" ht="19.95" customHeight="1">
      <c r="B39" s="1114" t="s">
        <v>421</v>
      </c>
      <c r="C39" s="1115"/>
      <c r="D39" s="1115"/>
      <c r="E39" s="534"/>
      <c r="F39" s="476"/>
    </row>
    <row r="40" spans="2:6" ht="40.049999999999997" customHeight="1">
      <c r="B40" s="564"/>
      <c r="C40" s="708" t="s">
        <v>390</v>
      </c>
      <c r="D40" s="709"/>
      <c r="E40" s="500" t="s">
        <v>391</v>
      </c>
      <c r="F40" s="476" t="s">
        <v>422</v>
      </c>
    </row>
    <row r="41" spans="2:6" ht="40.049999999999997" customHeight="1">
      <c r="B41" s="524"/>
      <c r="C41" s="708" t="s">
        <v>457</v>
      </c>
      <c r="D41" s="709"/>
      <c r="E41" s="500" t="s">
        <v>368</v>
      </c>
      <c r="F41" s="476" t="s">
        <v>602</v>
      </c>
    </row>
    <row r="42" spans="2:6" ht="63.75" customHeight="1">
      <c r="B42" s="1109" t="s">
        <v>480</v>
      </c>
      <c r="C42" s="696"/>
      <c r="D42" s="698"/>
      <c r="E42" s="500" t="s">
        <v>359</v>
      </c>
      <c r="F42" s="476" t="s">
        <v>659</v>
      </c>
    </row>
    <row r="43" spans="2:6" ht="89.4" customHeight="1">
      <c r="B43" s="1116" t="s">
        <v>481</v>
      </c>
      <c r="C43" s="722"/>
      <c r="D43" s="788"/>
      <c r="E43" s="506" t="s">
        <v>368</v>
      </c>
      <c r="F43" s="484" t="s">
        <v>604</v>
      </c>
    </row>
    <row r="44" spans="2:6" ht="19.95" customHeight="1">
      <c r="B44" s="558"/>
      <c r="C44" s="558"/>
      <c r="D44" s="558"/>
      <c r="E44" s="508"/>
      <c r="F44" s="535"/>
    </row>
    <row r="45" spans="2:6" s="214" customFormat="1" ht="19.95" customHeight="1">
      <c r="B45" s="214" t="s">
        <v>482</v>
      </c>
      <c r="E45" s="523"/>
    </row>
    <row r="46" spans="2:6">
      <c r="B46" s="689" t="s">
        <v>329</v>
      </c>
      <c r="C46" s="689"/>
      <c r="D46" s="690"/>
      <c r="E46" s="567" t="s">
        <v>330</v>
      </c>
      <c r="F46" s="568" t="s">
        <v>331</v>
      </c>
    </row>
    <row r="47" spans="2:6" ht="19.95" customHeight="1">
      <c r="B47" s="576" t="s">
        <v>483</v>
      </c>
      <c r="C47" s="577"/>
      <c r="D47" s="577"/>
      <c r="E47" s="577"/>
      <c r="F47" s="578"/>
    </row>
    <row r="48" spans="2:6" ht="40.049999999999997" customHeight="1">
      <c r="B48" s="1111" t="s">
        <v>425</v>
      </c>
      <c r="C48" s="1117"/>
      <c r="D48" s="1117"/>
      <c r="E48" s="515" t="s">
        <v>333</v>
      </c>
      <c r="F48" s="563" t="s">
        <v>484</v>
      </c>
    </row>
    <row r="49" spans="2:6" ht="49.95" customHeight="1">
      <c r="B49" s="698" t="s">
        <v>485</v>
      </c>
      <c r="C49" s="709"/>
      <c r="D49" s="709"/>
      <c r="E49" s="500" t="s">
        <v>333</v>
      </c>
      <c r="F49" s="476" t="s">
        <v>605</v>
      </c>
    </row>
    <row r="50" spans="2:6" ht="40.049999999999997" customHeight="1">
      <c r="B50" s="781" t="s">
        <v>427</v>
      </c>
      <c r="C50" s="782"/>
      <c r="D50" s="782"/>
      <c r="E50" s="474" t="s">
        <v>333</v>
      </c>
      <c r="F50" s="565" t="s">
        <v>486</v>
      </c>
    </row>
    <row r="51" spans="2:6" ht="40.049999999999997" customHeight="1">
      <c r="B51" s="698" t="s">
        <v>652</v>
      </c>
      <c r="C51" s="709"/>
      <c r="D51" s="709"/>
      <c r="E51" s="500" t="s">
        <v>333</v>
      </c>
      <c r="F51" s="516" t="s">
        <v>487</v>
      </c>
    </row>
    <row r="52" spans="2:6" ht="40.049999999999997" customHeight="1">
      <c r="B52" s="1099" t="s">
        <v>488</v>
      </c>
      <c r="C52" s="709"/>
      <c r="D52" s="709"/>
      <c r="E52" s="500" t="s">
        <v>333</v>
      </c>
      <c r="F52" s="476" t="s">
        <v>489</v>
      </c>
    </row>
    <row r="53" spans="2:6" ht="49.95" customHeight="1">
      <c r="B53" s="524"/>
      <c r="C53" s="708" t="s">
        <v>490</v>
      </c>
      <c r="D53" s="709"/>
      <c r="E53" s="500" t="s">
        <v>368</v>
      </c>
      <c r="F53" s="476" t="s">
        <v>606</v>
      </c>
    </row>
    <row r="54" spans="2:6" ht="40.049999999999997" customHeight="1">
      <c r="B54" s="698" t="s">
        <v>491</v>
      </c>
      <c r="C54" s="709"/>
      <c r="D54" s="709"/>
      <c r="E54" s="500" t="s">
        <v>356</v>
      </c>
      <c r="F54" s="476" t="s">
        <v>492</v>
      </c>
    </row>
    <row r="55" spans="2:6" ht="40.049999999999997" customHeight="1">
      <c r="B55" s="698" t="s">
        <v>493</v>
      </c>
      <c r="C55" s="709"/>
      <c r="D55" s="709"/>
      <c r="E55" s="500" t="s">
        <v>356</v>
      </c>
      <c r="F55" s="536" t="s">
        <v>494</v>
      </c>
    </row>
    <row r="56" spans="2:6" ht="40.049999999999997" customHeight="1">
      <c r="B56" s="796" t="s">
        <v>495</v>
      </c>
      <c r="C56" s="797"/>
      <c r="D56" s="797"/>
      <c r="E56" s="493" t="s">
        <v>356</v>
      </c>
      <c r="F56" s="565" t="s">
        <v>496</v>
      </c>
    </row>
    <row r="57" spans="2:6" ht="19.95" customHeight="1">
      <c r="B57" s="576" t="s">
        <v>497</v>
      </c>
      <c r="C57" s="577"/>
      <c r="D57" s="577"/>
      <c r="E57" s="577"/>
      <c r="F57" s="578"/>
    </row>
    <row r="58" spans="2:6" ht="40.049999999999997" customHeight="1">
      <c r="B58" s="781" t="s">
        <v>425</v>
      </c>
      <c r="C58" s="782"/>
      <c r="D58" s="782"/>
      <c r="E58" s="474" t="s">
        <v>333</v>
      </c>
      <c r="F58" s="562" t="s">
        <v>498</v>
      </c>
    </row>
    <row r="59" spans="2:6" ht="49.95" customHeight="1">
      <c r="B59" s="698" t="s">
        <v>485</v>
      </c>
      <c r="C59" s="709"/>
      <c r="D59" s="709"/>
      <c r="E59" s="500" t="s">
        <v>333</v>
      </c>
      <c r="F59" s="476" t="s">
        <v>605</v>
      </c>
    </row>
    <row r="60" spans="2:6" ht="40.049999999999997" customHeight="1">
      <c r="B60" s="698" t="s">
        <v>427</v>
      </c>
      <c r="C60" s="709"/>
      <c r="D60" s="709"/>
      <c r="E60" s="500" t="s">
        <v>333</v>
      </c>
      <c r="F60" s="476" t="s">
        <v>499</v>
      </c>
    </row>
    <row r="61" spans="2:6" ht="40.049999999999997" customHeight="1">
      <c r="B61" s="698" t="s">
        <v>652</v>
      </c>
      <c r="C61" s="709"/>
      <c r="D61" s="709"/>
      <c r="E61" s="500" t="s">
        <v>333</v>
      </c>
      <c r="F61" s="516" t="s">
        <v>487</v>
      </c>
    </row>
    <row r="62" spans="2:6" ht="40.049999999999997" customHeight="1">
      <c r="B62" s="1099" t="s">
        <v>488</v>
      </c>
      <c r="C62" s="709"/>
      <c r="D62" s="709"/>
      <c r="E62" s="500" t="s">
        <v>333</v>
      </c>
      <c r="F62" s="476" t="s">
        <v>489</v>
      </c>
    </row>
    <row r="63" spans="2:6" ht="49.95" customHeight="1">
      <c r="B63" s="524"/>
      <c r="C63" s="709" t="s">
        <v>500</v>
      </c>
      <c r="D63" s="709"/>
      <c r="E63" s="500" t="s">
        <v>368</v>
      </c>
      <c r="F63" s="476" t="s">
        <v>606</v>
      </c>
    </row>
    <row r="64" spans="2:6" ht="40.049999999999997" customHeight="1">
      <c r="B64" s="698" t="s">
        <v>491</v>
      </c>
      <c r="C64" s="709"/>
      <c r="D64" s="709"/>
      <c r="E64" s="500" t="s">
        <v>356</v>
      </c>
      <c r="F64" s="476" t="s">
        <v>501</v>
      </c>
    </row>
    <row r="65" spans="2:6" ht="40.049999999999997" customHeight="1">
      <c r="B65" s="698" t="s">
        <v>493</v>
      </c>
      <c r="C65" s="709"/>
      <c r="D65" s="709"/>
      <c r="E65" s="500" t="s">
        <v>356</v>
      </c>
      <c r="F65" s="537" t="s">
        <v>502</v>
      </c>
    </row>
    <row r="66" spans="2:6" ht="40.049999999999997" customHeight="1">
      <c r="B66" s="1118" t="s">
        <v>495</v>
      </c>
      <c r="C66" s="1119"/>
      <c r="D66" s="1119"/>
      <c r="E66" s="493" t="s">
        <v>356</v>
      </c>
      <c r="F66" s="481" t="s">
        <v>496</v>
      </c>
    </row>
    <row r="67" spans="2:6" ht="19.95" customHeight="1">
      <c r="B67" s="558"/>
      <c r="C67" s="558"/>
      <c r="D67" s="558"/>
      <c r="E67" s="508"/>
      <c r="F67" s="535"/>
    </row>
    <row r="68" spans="2:6" s="214" customFormat="1" ht="19.95" customHeight="1">
      <c r="B68" s="521" t="s">
        <v>503</v>
      </c>
      <c r="C68" s="538"/>
      <c r="D68" s="538"/>
      <c r="E68" s="539"/>
      <c r="F68" s="509"/>
    </row>
    <row r="69" spans="2:6">
      <c r="B69" s="689" t="s">
        <v>329</v>
      </c>
      <c r="C69" s="689"/>
      <c r="D69" s="690"/>
      <c r="E69" s="567" t="s">
        <v>330</v>
      </c>
      <c r="F69" s="568" t="s">
        <v>331</v>
      </c>
    </row>
    <row r="70" spans="2:6" ht="40.049999999999997" customHeight="1">
      <c r="B70" s="704" t="s">
        <v>445</v>
      </c>
      <c r="C70" s="704"/>
      <c r="D70" s="715"/>
      <c r="E70" s="507" t="s">
        <v>368</v>
      </c>
      <c r="F70" s="499" t="s">
        <v>446</v>
      </c>
    </row>
    <row r="71" spans="2:6" ht="40.049999999999997" customHeight="1">
      <c r="B71" s="696" t="s">
        <v>447</v>
      </c>
      <c r="C71" s="696"/>
      <c r="D71" s="698"/>
      <c r="E71" s="500" t="s">
        <v>368</v>
      </c>
      <c r="F71" s="533" t="s">
        <v>448</v>
      </c>
    </row>
    <row r="72" spans="2:6" ht="40.049999999999997" customHeight="1">
      <c r="B72" s="696" t="s">
        <v>332</v>
      </c>
      <c r="C72" s="696"/>
      <c r="D72" s="698"/>
      <c r="E72" s="500" t="s">
        <v>368</v>
      </c>
      <c r="F72" s="476" t="s">
        <v>449</v>
      </c>
    </row>
    <row r="73" spans="2:6" ht="40.049999999999997" customHeight="1">
      <c r="B73" s="696" t="s">
        <v>450</v>
      </c>
      <c r="C73" s="696"/>
      <c r="D73" s="698"/>
      <c r="E73" s="500" t="s">
        <v>368</v>
      </c>
      <c r="F73" s="476" t="s">
        <v>588</v>
      </c>
    </row>
    <row r="74" spans="2:6" ht="49.95" customHeight="1">
      <c r="B74" s="696" t="s">
        <v>451</v>
      </c>
      <c r="C74" s="696"/>
      <c r="D74" s="698"/>
      <c r="E74" s="500" t="s">
        <v>368</v>
      </c>
      <c r="F74" s="476" t="s">
        <v>607</v>
      </c>
    </row>
    <row r="75" spans="2:6" ht="40.049999999999997" customHeight="1">
      <c r="B75" s="696" t="s">
        <v>452</v>
      </c>
      <c r="C75" s="696"/>
      <c r="D75" s="698"/>
      <c r="E75" s="500" t="s">
        <v>368</v>
      </c>
      <c r="F75" s="476" t="s">
        <v>453</v>
      </c>
    </row>
    <row r="76" spans="2:6" ht="49.95" customHeight="1">
      <c r="B76" s="687" t="s">
        <v>451</v>
      </c>
      <c r="C76" s="687"/>
      <c r="D76" s="713"/>
      <c r="E76" s="493" t="s">
        <v>368</v>
      </c>
      <c r="F76" s="481" t="s">
        <v>608</v>
      </c>
    </row>
  </sheetData>
  <mergeCells count="60">
    <mergeCell ref="B75:D75"/>
    <mergeCell ref="B76:D76"/>
    <mergeCell ref="B69:D69"/>
    <mergeCell ref="B70:D70"/>
    <mergeCell ref="B71:D71"/>
    <mergeCell ref="B72:D72"/>
    <mergeCell ref="B73:D73"/>
    <mergeCell ref="B74:D74"/>
    <mergeCell ref="B66:D66"/>
    <mergeCell ref="B56:D56"/>
    <mergeCell ref="B58:D58"/>
    <mergeCell ref="B59:D59"/>
    <mergeCell ref="B60:D60"/>
    <mergeCell ref="B61:D61"/>
    <mergeCell ref="B62:D62"/>
    <mergeCell ref="C63:D63"/>
    <mergeCell ref="B64:D64"/>
    <mergeCell ref="B65:D65"/>
    <mergeCell ref="B55:D55"/>
    <mergeCell ref="B43:D43"/>
    <mergeCell ref="B46:D46"/>
    <mergeCell ref="B48:D48"/>
    <mergeCell ref="B49:D49"/>
    <mergeCell ref="B50:D50"/>
    <mergeCell ref="B51:D51"/>
    <mergeCell ref="B52:D52"/>
    <mergeCell ref="C53:D53"/>
    <mergeCell ref="B54:D54"/>
    <mergeCell ref="B42:D42"/>
    <mergeCell ref="B28:D28"/>
    <mergeCell ref="B29:D29"/>
    <mergeCell ref="B30:D30"/>
    <mergeCell ref="B32:D32"/>
    <mergeCell ref="B37:D37"/>
    <mergeCell ref="C38:D38"/>
    <mergeCell ref="B39:D39"/>
    <mergeCell ref="C40:D40"/>
    <mergeCell ref="C41:D41"/>
    <mergeCell ref="F32:F35"/>
    <mergeCell ref="B33:D33"/>
    <mergeCell ref="B34:D34"/>
    <mergeCell ref="B35:D35"/>
    <mergeCell ref="F22:F23"/>
    <mergeCell ref="B23:D23"/>
    <mergeCell ref="B24:D24"/>
    <mergeCell ref="B25:D25"/>
    <mergeCell ref="B26:D26"/>
    <mergeCell ref="B27:D27"/>
    <mergeCell ref="B22:D22"/>
    <mergeCell ref="C13:D13"/>
    <mergeCell ref="C14:D14"/>
    <mergeCell ref="B16:D16"/>
    <mergeCell ref="B19:D19"/>
    <mergeCell ref="B20:D20"/>
    <mergeCell ref="C11:D11"/>
    <mergeCell ref="B4:D4"/>
    <mergeCell ref="B6:D6"/>
    <mergeCell ref="B7:D7"/>
    <mergeCell ref="C8:D8"/>
    <mergeCell ref="C10:D10"/>
  </mergeCells>
  <phoneticPr fontId="4"/>
  <conditionalFormatting sqref="E6:E76">
    <cfRule type="containsText" dxfId="22" priority="1" operator="containsText" text="選択入力">
      <formula>NOT(ISERROR(SEARCH("選択入力",E6)))</formula>
    </cfRule>
    <cfRule type="containsText" dxfId="21" priority="2" operator="containsText" text="該当入力">
      <formula>NOT(ISERROR(SEARCH("該当入力",E6)))</formula>
    </cfRule>
    <cfRule type="containsText" dxfId="20" priority="3" operator="containsText" text="入力必須">
      <formula>NOT(ISERROR(SEARCH("入力必須",E6)))</formula>
    </cfRule>
  </conditionalFormatting>
  <dataValidations count="2">
    <dataValidation type="list" allowBlank="1" showInputMessage="1" showErrorMessage="1" sqref="E7:E8" xr:uid="{E47D505D-4361-4336-B3D6-FF038DFEBA64}">
      <formula1>"入力必須,自動入力,選択入力,該当入力,自動入力及び入力必須"</formula1>
    </dataValidation>
    <dataValidation type="list" allowBlank="1" showInputMessage="1" showErrorMessage="1" sqref="E10:E11 E16:E20 E70:E76 E13:E14 E6 E32:E35 E37:E44 E22:E30 E58:E67 E48:E56" xr:uid="{420A4755-3100-4B25-8512-8ADB5D1B403D}">
      <formula1>"入力必須,自動入力,選択入力,該当入力"</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2" manualBreakCount="2">
    <brk id="27" max="5" man="1"/>
    <brk id="5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pageSetUpPr fitToPage="1"/>
  </sheetPr>
  <dimension ref="A1:AX68"/>
  <sheetViews>
    <sheetView showGridLines="0" view="pageBreakPreview" zoomScale="70" zoomScaleNormal="100" zoomScaleSheetLayoutView="70" workbookViewId="0">
      <selection activeCell="R41" sqref="R41:AH42"/>
    </sheetView>
  </sheetViews>
  <sheetFormatPr defaultColWidth="9" defaultRowHeight="18" customHeight="1"/>
  <cols>
    <col min="1" max="2" width="1.6640625" style="1" customWidth="1"/>
    <col min="3" max="3" width="3" style="1" customWidth="1"/>
    <col min="4" max="5" width="2.88671875" style="1" customWidth="1"/>
    <col min="6" max="16" width="3" style="1" customWidth="1"/>
    <col min="17" max="17" width="3.21875" style="1" customWidth="1"/>
    <col min="18" max="18" width="3" style="1" customWidth="1"/>
    <col min="19" max="19" width="3.77734375" style="1" customWidth="1"/>
    <col min="20" max="22" width="3" style="1" customWidth="1"/>
    <col min="23" max="23" width="3.77734375" style="1" customWidth="1"/>
    <col min="24" max="24" width="3" style="1" customWidth="1"/>
    <col min="25" max="34" width="3.21875" style="1" customWidth="1"/>
    <col min="35" max="35" width="3" style="1" customWidth="1"/>
    <col min="36" max="36" width="1.6640625" style="1" customWidth="1"/>
    <col min="37" max="37" width="3" style="1" customWidth="1"/>
    <col min="38" max="39" width="3" style="1" hidden="1" customWidth="1"/>
    <col min="40" max="45" width="3" style="1" customWidth="1"/>
    <col min="46" max="16384" width="9" style="1"/>
  </cols>
  <sheetData>
    <row r="1" spans="1:50" ht="18" customHeight="1">
      <c r="B1" s="19" t="s">
        <v>145</v>
      </c>
      <c r="AL1" s="1" t="s">
        <v>13</v>
      </c>
    </row>
    <row r="2" spans="1:50" ht="18" customHeight="1" thickBot="1">
      <c r="B2" s="890" t="s">
        <v>235</v>
      </c>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row>
    <row r="3" spans="1:50" ht="18" customHeight="1" thickBot="1">
      <c r="A3" s="95"/>
      <c r="C3" s="591"/>
      <c r="D3" s="592"/>
      <c r="E3" s="593"/>
      <c r="F3" s="593"/>
      <c r="G3" s="593"/>
      <c r="H3" s="593"/>
      <c r="I3" s="593"/>
      <c r="J3" s="593"/>
      <c r="K3" s="594"/>
      <c r="L3" s="10"/>
      <c r="M3" s="10"/>
      <c r="N3" s="10"/>
      <c r="O3" s="10"/>
      <c r="P3" s="10"/>
      <c r="Q3" s="10"/>
      <c r="R3" s="10"/>
      <c r="S3" s="10"/>
      <c r="T3" s="10"/>
      <c r="U3" s="10"/>
      <c r="V3" s="10"/>
      <c r="W3" s="10"/>
      <c r="X3" s="10"/>
      <c r="Y3" s="10"/>
      <c r="Z3" s="10"/>
      <c r="AA3" s="10"/>
      <c r="AB3" s="10"/>
      <c r="AC3" s="10"/>
      <c r="AD3" s="10"/>
      <c r="AE3" s="10"/>
      <c r="AF3" s="2"/>
      <c r="AG3" s="2"/>
      <c r="AJ3" s="95"/>
      <c r="AK3" s="96"/>
    </row>
    <row r="4" spans="1:50" ht="18" customHeight="1">
      <c r="C4" s="595" t="s">
        <v>4</v>
      </c>
      <c r="D4" s="590"/>
      <c r="E4" s="585" t="s">
        <v>622</v>
      </c>
      <c r="F4" s="586"/>
      <c r="G4" s="586"/>
      <c r="H4" s="586"/>
      <c r="I4" s="586"/>
      <c r="J4" s="586"/>
      <c r="K4" s="596"/>
      <c r="L4" s="3"/>
      <c r="M4" s="3"/>
      <c r="N4" s="3"/>
      <c r="O4" s="3"/>
      <c r="P4" s="894" t="s">
        <v>0</v>
      </c>
      <c r="Q4" s="895"/>
      <c r="R4" s="895"/>
      <c r="S4" s="895"/>
      <c r="T4" s="895"/>
      <c r="U4" s="895"/>
      <c r="V4" s="896" t="s">
        <v>233</v>
      </c>
      <c r="W4" s="897"/>
      <c r="X4" s="897"/>
      <c r="Y4" s="897"/>
      <c r="Z4" s="897"/>
      <c r="AA4" s="897"/>
      <c r="AB4" s="897"/>
      <c r="AC4" s="897"/>
      <c r="AD4" s="897"/>
      <c r="AE4" s="897"/>
      <c r="AF4" s="897"/>
      <c r="AG4" s="897"/>
      <c r="AH4" s="898"/>
    </row>
    <row r="5" spans="1:50" ht="18" customHeight="1">
      <c r="C5" s="597"/>
      <c r="D5" s="587"/>
      <c r="E5" s="587"/>
      <c r="F5" s="587"/>
      <c r="G5" s="587"/>
      <c r="H5" s="587"/>
      <c r="I5" s="587"/>
      <c r="J5" s="587"/>
      <c r="K5" s="596"/>
      <c r="L5" s="3"/>
      <c r="M5" s="3"/>
      <c r="N5" s="3"/>
      <c r="O5" s="3"/>
      <c r="P5" s="899" t="s">
        <v>1</v>
      </c>
      <c r="Q5" s="900"/>
      <c r="R5" s="900"/>
      <c r="S5" s="900"/>
      <c r="T5" s="900"/>
      <c r="U5" s="900"/>
      <c r="V5" s="901">
        <f>事業者入力!D22</f>
        <v>0</v>
      </c>
      <c r="W5" s="902"/>
      <c r="X5" s="902"/>
      <c r="Y5" s="902"/>
      <c r="Z5" s="902"/>
      <c r="AA5" s="902"/>
      <c r="AB5" s="902"/>
      <c r="AC5" s="902"/>
      <c r="AD5" s="902"/>
      <c r="AE5" s="902"/>
      <c r="AF5" s="902"/>
      <c r="AG5" s="902"/>
      <c r="AH5" s="903"/>
      <c r="AP5" s="637"/>
      <c r="AQ5" s="637"/>
      <c r="AR5" s="637"/>
      <c r="AS5" s="637"/>
      <c r="AT5" s="637"/>
      <c r="AU5" s="637"/>
      <c r="AV5" s="637"/>
      <c r="AW5" s="637"/>
      <c r="AX5" s="637"/>
    </row>
    <row r="6" spans="1:50" ht="18" customHeight="1">
      <c r="C6" s="597"/>
      <c r="D6" s="669"/>
      <c r="E6" s="589" t="s">
        <v>623</v>
      </c>
      <c r="F6" s="586"/>
      <c r="G6" s="586"/>
      <c r="H6" s="586"/>
      <c r="I6" s="586"/>
      <c r="J6" s="586"/>
      <c r="K6" s="596"/>
      <c r="L6" s="3"/>
      <c r="M6" s="3"/>
      <c r="N6" s="3"/>
      <c r="O6" s="3"/>
      <c r="P6" s="899" t="s">
        <v>2</v>
      </c>
      <c r="Q6" s="900"/>
      <c r="R6" s="900"/>
      <c r="S6" s="900"/>
      <c r="T6" s="900"/>
      <c r="U6" s="900"/>
      <c r="V6" s="901">
        <f>事業者入力!C39</f>
        <v>0</v>
      </c>
      <c r="W6" s="902"/>
      <c r="X6" s="902"/>
      <c r="Y6" s="902"/>
      <c r="Z6" s="902"/>
      <c r="AA6" s="902"/>
      <c r="AB6" s="902"/>
      <c r="AC6" s="902"/>
      <c r="AD6" s="902"/>
      <c r="AE6" s="902"/>
      <c r="AF6" s="902"/>
      <c r="AG6" s="902"/>
      <c r="AH6" s="903"/>
      <c r="AP6" s="638"/>
      <c r="AQ6" s="587"/>
      <c r="AR6" s="585"/>
      <c r="AS6" s="586"/>
      <c r="AT6" s="586"/>
      <c r="AU6" s="586"/>
      <c r="AV6" s="586"/>
      <c r="AW6" s="586"/>
      <c r="AX6" s="586"/>
    </row>
    <row r="7" spans="1:50" ht="18" customHeight="1" thickBot="1">
      <c r="C7" s="597"/>
      <c r="D7" s="588"/>
      <c r="E7" s="586"/>
      <c r="F7" s="585" t="s">
        <v>624</v>
      </c>
      <c r="G7" s="586"/>
      <c r="H7" s="586"/>
      <c r="I7" s="586"/>
      <c r="J7" s="586"/>
      <c r="K7" s="596"/>
      <c r="L7" s="3"/>
      <c r="M7" s="3"/>
      <c r="N7" s="3"/>
      <c r="O7" s="3"/>
      <c r="P7" s="906" t="s">
        <v>3</v>
      </c>
      <c r="Q7" s="907"/>
      <c r="R7" s="907"/>
      <c r="S7" s="907"/>
      <c r="T7" s="907"/>
      <c r="U7" s="907"/>
      <c r="V7" s="553"/>
      <c r="W7" s="548"/>
      <c r="X7" s="548"/>
      <c r="Y7" s="548"/>
      <c r="Z7" s="548"/>
      <c r="AA7" s="548"/>
      <c r="AB7" s="548"/>
      <c r="AC7" s="548"/>
      <c r="AD7" s="548"/>
      <c r="AE7" s="548"/>
      <c r="AF7" s="548"/>
      <c r="AG7" s="548"/>
      <c r="AH7" s="549"/>
      <c r="AP7" s="587"/>
      <c r="AQ7" s="587"/>
      <c r="AR7" s="587"/>
      <c r="AS7" s="587"/>
      <c r="AT7" s="587"/>
      <c r="AU7" s="587"/>
      <c r="AV7" s="587"/>
      <c r="AW7" s="587"/>
      <c r="AX7" s="586"/>
    </row>
    <row r="8" spans="1:50" ht="9" customHeight="1" thickBot="1">
      <c r="C8" s="598"/>
      <c r="D8" s="599"/>
      <c r="E8" s="599"/>
      <c r="F8" s="599"/>
      <c r="G8" s="599"/>
      <c r="H8" s="599"/>
      <c r="I8" s="599"/>
      <c r="J8" s="599"/>
      <c r="K8" s="600"/>
      <c r="S8" s="67"/>
      <c r="T8" s="67"/>
      <c r="U8" s="67"/>
      <c r="V8" s="67"/>
      <c r="W8" s="67"/>
      <c r="X8" s="67"/>
      <c r="Y8" s="67"/>
      <c r="Z8" s="67"/>
      <c r="AP8" s="587"/>
      <c r="AQ8" s="639"/>
      <c r="AR8" s="585"/>
      <c r="AS8" s="586"/>
      <c r="AT8" s="586"/>
      <c r="AU8" s="586"/>
      <c r="AV8" s="586"/>
      <c r="AW8" s="586"/>
      <c r="AX8" s="586"/>
    </row>
    <row r="9" spans="1:50" ht="18" customHeight="1" thickBot="1">
      <c r="B9" s="1" t="s">
        <v>146</v>
      </c>
      <c r="AP9" s="587"/>
      <c r="AQ9" s="587"/>
      <c r="AR9" s="586"/>
      <c r="AS9" s="585"/>
      <c r="AT9" s="586"/>
      <c r="AU9" s="586"/>
      <c r="AV9" s="586"/>
      <c r="AW9" s="586"/>
      <c r="AX9" s="586"/>
    </row>
    <row r="10" spans="1:50" ht="30" customHeight="1">
      <c r="C10" s="82" t="s">
        <v>7</v>
      </c>
      <c r="D10" s="82" t="s">
        <v>147</v>
      </c>
      <c r="E10" s="70"/>
      <c r="F10" s="70"/>
      <c r="G10" s="70"/>
      <c r="H10" s="70"/>
      <c r="I10" s="70"/>
      <c r="J10" s="70"/>
      <c r="K10" s="70"/>
      <c r="L10" s="70"/>
      <c r="M10" s="70"/>
      <c r="N10" s="70"/>
      <c r="O10" s="70"/>
      <c r="P10" s="70"/>
      <c r="Q10" s="72"/>
      <c r="R10" s="1196">
        <f>事業者入力!R39</f>
        <v>0</v>
      </c>
      <c r="S10" s="1197"/>
      <c r="T10" s="1197"/>
      <c r="U10" s="1197"/>
      <c r="V10" s="1197"/>
      <c r="W10" s="1197"/>
      <c r="X10" s="1197"/>
      <c r="Y10" s="1197"/>
      <c r="Z10" s="1197"/>
      <c r="AA10" s="1197"/>
      <c r="AB10" s="1197"/>
      <c r="AC10" s="1197"/>
      <c r="AD10" s="1197"/>
      <c r="AE10" s="1197"/>
      <c r="AF10" s="1197"/>
      <c r="AG10" s="1197"/>
      <c r="AH10" s="1197"/>
      <c r="AI10" s="73" t="s">
        <v>15</v>
      </c>
      <c r="AP10" s="587"/>
      <c r="AQ10" s="587"/>
      <c r="AR10" s="587"/>
      <c r="AS10" s="587"/>
      <c r="AT10" s="587"/>
      <c r="AU10" s="587"/>
      <c r="AV10" s="587"/>
      <c r="AW10" s="587"/>
      <c r="AX10" s="587"/>
    </row>
    <row r="11" spans="1:50" ht="46.5" customHeight="1">
      <c r="C11" s="945" t="s">
        <v>8</v>
      </c>
      <c r="D11" s="919" t="s">
        <v>291</v>
      </c>
      <c r="E11" s="1198"/>
      <c r="F11" s="1203"/>
      <c r="G11" s="1204"/>
      <c r="H11" s="1204"/>
      <c r="I11" s="1204"/>
      <c r="J11" s="1204"/>
      <c r="K11" s="1204"/>
      <c r="L11" s="1204"/>
      <c r="M11" s="1204"/>
      <c r="N11" s="1204"/>
      <c r="O11" s="1204"/>
      <c r="P11" s="1204"/>
      <c r="Q11" s="1205"/>
      <c r="R11" s="1206">
        <f>'【様式６別添１】賃金改善明細書（職員別）'!X51+R12</f>
        <v>0</v>
      </c>
      <c r="S11" s="1207"/>
      <c r="T11" s="1207"/>
      <c r="U11" s="1207"/>
      <c r="V11" s="1207"/>
      <c r="W11" s="1207"/>
      <c r="X11" s="1207"/>
      <c r="Y11" s="1207"/>
      <c r="Z11" s="1207"/>
      <c r="AA11" s="1207"/>
      <c r="AB11" s="1207"/>
      <c r="AC11" s="1207"/>
      <c r="AD11" s="1207"/>
      <c r="AE11" s="1207"/>
      <c r="AF11" s="1207"/>
      <c r="AG11" s="1207"/>
      <c r="AH11" s="1207"/>
      <c r="AI11" s="13" t="s">
        <v>15</v>
      </c>
    </row>
    <row r="12" spans="1:50" ht="29.25" customHeight="1">
      <c r="C12" s="1202"/>
      <c r="D12" s="234"/>
      <c r="E12" s="236"/>
      <c r="F12" s="1203" t="s">
        <v>285</v>
      </c>
      <c r="G12" s="1203"/>
      <c r="H12" s="1203"/>
      <c r="I12" s="1203"/>
      <c r="J12" s="1203"/>
      <c r="K12" s="1203"/>
      <c r="L12" s="1203"/>
      <c r="M12" s="1203"/>
      <c r="N12" s="1203"/>
      <c r="O12" s="1203"/>
      <c r="P12" s="1203"/>
      <c r="Q12" s="1208"/>
      <c r="R12" s="1200">
        <f>'【様式６別添１】賃金改善明細書（職員別）'!X51*事業者入力!X39</f>
        <v>0</v>
      </c>
      <c r="S12" s="1201"/>
      <c r="T12" s="1201"/>
      <c r="U12" s="1201"/>
      <c r="V12" s="1201"/>
      <c r="W12" s="1201"/>
      <c r="X12" s="1201"/>
      <c r="Y12" s="1201"/>
      <c r="Z12" s="1201"/>
      <c r="AA12" s="1201"/>
      <c r="AB12" s="1201"/>
      <c r="AC12" s="1201"/>
      <c r="AD12" s="1201"/>
      <c r="AE12" s="1201"/>
      <c r="AF12" s="1201"/>
      <c r="AG12" s="1201"/>
      <c r="AH12" s="1201"/>
      <c r="AI12" s="11" t="s">
        <v>15</v>
      </c>
    </row>
    <row r="13" spans="1:50" ht="29.25" customHeight="1">
      <c r="C13" s="908" t="s">
        <v>23</v>
      </c>
      <c r="D13" s="919" t="s">
        <v>148</v>
      </c>
      <c r="E13" s="1198"/>
      <c r="F13" s="1198"/>
      <c r="G13" s="920"/>
      <c r="H13" s="920"/>
      <c r="I13" s="920"/>
      <c r="J13" s="920"/>
      <c r="K13" s="920"/>
      <c r="L13" s="920"/>
      <c r="M13" s="920"/>
      <c r="N13" s="920"/>
      <c r="O13" s="920"/>
      <c r="P13" s="920"/>
      <c r="Q13" s="1199"/>
      <c r="R13" s="878" t="s">
        <v>75</v>
      </c>
      <c r="S13" s="879"/>
      <c r="T13" s="879"/>
      <c r="U13" s="879"/>
      <c r="V13" s="879"/>
      <c r="W13" s="879"/>
      <c r="X13" s="879"/>
      <c r="Y13" s="879"/>
      <c r="Z13" s="880"/>
      <c r="AA13" s="878" t="s">
        <v>76</v>
      </c>
      <c r="AB13" s="879"/>
      <c r="AC13" s="879"/>
      <c r="AD13" s="879"/>
      <c r="AE13" s="879"/>
      <c r="AF13" s="879"/>
      <c r="AG13" s="879"/>
      <c r="AH13" s="879"/>
      <c r="AI13" s="1129"/>
    </row>
    <row r="14" spans="1:50" ht="30" customHeight="1">
      <c r="C14" s="909"/>
      <c r="D14" s="875"/>
      <c r="E14" s="876"/>
      <c r="F14" s="876"/>
      <c r="G14" s="876"/>
      <c r="H14" s="876"/>
      <c r="I14" s="876"/>
      <c r="J14" s="876"/>
      <c r="K14" s="876"/>
      <c r="L14" s="876"/>
      <c r="M14" s="876"/>
      <c r="N14" s="876"/>
      <c r="O14" s="876"/>
      <c r="P14" s="876"/>
      <c r="Q14" s="877"/>
      <c r="R14" s="852" t="str">
        <f>IF(R10-R11&gt;0,TEXT(R10-R11,"#,##0円"),"残額なし")</f>
        <v>残額なし</v>
      </c>
      <c r="S14" s="853"/>
      <c r="T14" s="853"/>
      <c r="U14" s="853"/>
      <c r="V14" s="853"/>
      <c r="W14" s="853"/>
      <c r="X14" s="853"/>
      <c r="Y14" s="853"/>
      <c r="Z14" s="854"/>
      <c r="AA14" s="855"/>
      <c r="AB14" s="856"/>
      <c r="AC14" s="856"/>
      <c r="AD14" s="856"/>
      <c r="AE14" s="856"/>
      <c r="AF14" s="856"/>
      <c r="AG14" s="856"/>
      <c r="AH14" s="856"/>
      <c r="AI14" s="857"/>
    </row>
    <row r="15" spans="1:50" ht="17.100000000000001" customHeight="1">
      <c r="C15" s="84" t="s">
        <v>14</v>
      </c>
      <c r="D15" s="950" t="s">
        <v>77</v>
      </c>
      <c r="E15" s="1193"/>
      <c r="F15" s="1193"/>
      <c r="G15" s="951"/>
      <c r="H15" s="951"/>
      <c r="I15" s="951"/>
      <c r="J15" s="951"/>
      <c r="K15" s="952"/>
      <c r="L15" s="182"/>
      <c r="M15" s="182"/>
      <c r="N15" s="182"/>
      <c r="O15" s="182"/>
      <c r="P15" s="182"/>
      <c r="Q15" s="85"/>
      <c r="R15" s="288"/>
      <c r="S15" s="864" t="s">
        <v>78</v>
      </c>
      <c r="T15" s="864"/>
      <c r="U15" s="864"/>
      <c r="V15" s="864"/>
      <c r="W15" s="864"/>
      <c r="X15" s="864"/>
      <c r="Y15" s="864"/>
      <c r="Z15" s="864"/>
      <c r="AA15" s="864"/>
      <c r="AB15" s="864"/>
      <c r="AC15" s="864"/>
      <c r="AD15" s="864"/>
      <c r="AE15" s="864"/>
      <c r="AF15" s="864"/>
      <c r="AG15" s="864"/>
      <c r="AH15" s="864"/>
      <c r="AI15" s="865"/>
    </row>
    <row r="16" spans="1:50" ht="17.100000000000001" customHeight="1">
      <c r="C16" s="86"/>
      <c r="D16" s="872" t="s">
        <v>149</v>
      </c>
      <c r="E16" s="1194"/>
      <c r="F16" s="1194"/>
      <c r="G16" s="873"/>
      <c r="H16" s="873"/>
      <c r="I16" s="873"/>
      <c r="J16" s="873"/>
      <c r="K16" s="873"/>
      <c r="L16" s="873"/>
      <c r="M16" s="873"/>
      <c r="N16" s="873"/>
      <c r="O16" s="873"/>
      <c r="P16" s="873"/>
      <c r="Q16" s="874"/>
      <c r="R16" s="288"/>
      <c r="S16" s="866" t="s">
        <v>80</v>
      </c>
      <c r="T16" s="866"/>
      <c r="U16" s="866"/>
      <c r="V16" s="866"/>
      <c r="W16" s="866"/>
      <c r="X16" s="866"/>
      <c r="Y16" s="866"/>
      <c r="Z16" s="866"/>
      <c r="AA16" s="866"/>
      <c r="AB16" s="866"/>
      <c r="AC16" s="866"/>
      <c r="AD16" s="866"/>
      <c r="AE16" s="866"/>
      <c r="AF16" s="866"/>
      <c r="AG16" s="866"/>
      <c r="AH16" s="866"/>
      <c r="AI16" s="867"/>
    </row>
    <row r="17" spans="2:36" ht="17.100000000000001" customHeight="1">
      <c r="C17" s="86"/>
      <c r="D17" s="1195"/>
      <c r="E17" s="873"/>
      <c r="F17" s="873"/>
      <c r="G17" s="873"/>
      <c r="H17" s="873"/>
      <c r="I17" s="873"/>
      <c r="J17" s="873"/>
      <c r="K17" s="873"/>
      <c r="L17" s="873"/>
      <c r="M17" s="873"/>
      <c r="N17" s="873"/>
      <c r="O17" s="873"/>
      <c r="P17" s="873"/>
      <c r="Q17" s="874"/>
      <c r="R17" s="288"/>
      <c r="S17" s="868" t="s">
        <v>81</v>
      </c>
      <c r="T17" s="868"/>
      <c r="U17" s="868"/>
      <c r="V17" s="868"/>
      <c r="W17" s="868"/>
      <c r="X17" s="868"/>
      <c r="Y17" s="868"/>
      <c r="Z17" s="868"/>
      <c r="AA17" s="868"/>
      <c r="AB17" s="868"/>
      <c r="AC17" s="868"/>
      <c r="AD17" s="868"/>
      <c r="AE17" s="868"/>
      <c r="AF17" s="868"/>
      <c r="AG17" s="868"/>
      <c r="AH17" s="868"/>
      <c r="AI17" s="869"/>
    </row>
    <row r="18" spans="2:36" ht="17.100000000000001" customHeight="1">
      <c r="C18" s="86"/>
      <c r="D18" s="875"/>
      <c r="E18" s="876"/>
      <c r="F18" s="876"/>
      <c r="G18" s="876"/>
      <c r="H18" s="876"/>
      <c r="I18" s="876"/>
      <c r="J18" s="876"/>
      <c r="K18" s="876"/>
      <c r="L18" s="876"/>
      <c r="M18" s="876"/>
      <c r="N18" s="876"/>
      <c r="O18" s="876"/>
      <c r="P18" s="876"/>
      <c r="Q18" s="877"/>
      <c r="R18" s="288"/>
      <c r="S18" s="870" t="s">
        <v>82</v>
      </c>
      <c r="T18" s="870"/>
      <c r="U18" s="870"/>
      <c r="V18" s="870"/>
      <c r="W18" s="870"/>
      <c r="X18" s="870"/>
      <c r="Y18" s="870"/>
      <c r="Z18" s="870"/>
      <c r="AA18" s="870"/>
      <c r="AB18" s="870"/>
      <c r="AC18" s="870"/>
      <c r="AD18" s="870"/>
      <c r="AE18" s="870"/>
      <c r="AF18" s="870"/>
      <c r="AG18" s="870"/>
      <c r="AH18" s="870"/>
      <c r="AI18" s="871"/>
    </row>
    <row r="19" spans="2:36" ht="36.75" customHeight="1" thickBot="1">
      <c r="C19" s="22"/>
      <c r="D19" s="1157" t="s">
        <v>83</v>
      </c>
      <c r="E19" s="1158"/>
      <c r="F19" s="1158"/>
      <c r="G19" s="1159"/>
      <c r="H19" s="1159"/>
      <c r="I19" s="1159"/>
      <c r="J19" s="1159"/>
      <c r="K19" s="1159"/>
      <c r="L19" s="1159"/>
      <c r="M19" s="1159"/>
      <c r="N19" s="1159"/>
      <c r="O19" s="1159"/>
      <c r="P19" s="1159"/>
      <c r="Q19" s="1160"/>
      <c r="R19" s="811"/>
      <c r="S19" s="812"/>
      <c r="T19" s="812"/>
      <c r="U19" s="812"/>
      <c r="V19" s="812"/>
      <c r="W19" s="812"/>
      <c r="X19" s="812"/>
      <c r="Y19" s="812"/>
      <c r="Z19" s="812"/>
      <c r="AA19" s="812"/>
      <c r="AB19" s="812"/>
      <c r="AC19" s="812"/>
      <c r="AD19" s="812"/>
      <c r="AE19" s="812"/>
      <c r="AF19" s="812"/>
      <c r="AG19" s="812"/>
      <c r="AH19" s="812"/>
      <c r="AI19" s="813"/>
    </row>
    <row r="20" spans="2:36" ht="17.25" customHeight="1">
      <c r="S20" s="67"/>
      <c r="T20" s="67"/>
      <c r="U20" s="67"/>
      <c r="V20" s="67"/>
      <c r="W20" s="67"/>
      <c r="X20" s="67"/>
      <c r="Y20" s="67"/>
      <c r="Z20" s="67"/>
    </row>
    <row r="21" spans="2:36" ht="17.25" customHeight="1" thickBot="1">
      <c r="B21" s="1" t="s">
        <v>85</v>
      </c>
      <c r="S21" s="67"/>
      <c r="T21" s="67"/>
      <c r="U21" s="67"/>
      <c r="V21" s="67"/>
      <c r="W21" s="67"/>
      <c r="X21" s="67"/>
      <c r="Y21" s="67"/>
      <c r="Z21" s="67"/>
    </row>
    <row r="22" spans="2:36" ht="18" customHeight="1" thickBot="1">
      <c r="C22" s="1181" t="s">
        <v>7</v>
      </c>
      <c r="D22" s="891" t="s">
        <v>86</v>
      </c>
      <c r="E22" s="892"/>
      <c r="F22" s="892"/>
      <c r="G22" s="892"/>
      <c r="H22" s="892"/>
      <c r="I22" s="892"/>
      <c r="J22" s="892"/>
      <c r="K22" s="892"/>
      <c r="L22" s="892"/>
      <c r="M22" s="892"/>
      <c r="N22" s="892"/>
      <c r="O22" s="892"/>
      <c r="P22" s="892"/>
      <c r="Q22" s="893"/>
      <c r="R22" s="1185" t="s">
        <v>118</v>
      </c>
      <c r="S22" s="1186"/>
      <c r="T22" s="332">
        <f>事業者入力!P39</f>
        <v>0</v>
      </c>
      <c r="U22" s="97" t="s">
        <v>6</v>
      </c>
      <c r="V22" s="1186" t="s">
        <v>119</v>
      </c>
      <c r="W22" s="1186"/>
      <c r="X22" s="332">
        <f>事業者入力!Q39</f>
        <v>0</v>
      </c>
      <c r="Y22" s="37" t="s">
        <v>6</v>
      </c>
      <c r="Z22" s="22"/>
      <c r="AA22" s="4"/>
      <c r="AB22" s="4"/>
      <c r="AC22" s="4"/>
      <c r="AD22" s="4"/>
      <c r="AE22" s="4"/>
      <c r="AF22" s="4"/>
      <c r="AG22" s="4"/>
      <c r="AH22" s="4"/>
      <c r="AI22" s="4"/>
    </row>
    <row r="23" spans="2:36" ht="28.2" customHeight="1">
      <c r="C23" s="1126"/>
      <c r="D23" s="1138"/>
      <c r="E23" s="1139"/>
      <c r="F23" s="1139"/>
      <c r="G23" s="1139"/>
      <c r="H23" s="1139"/>
      <c r="I23" s="1139"/>
      <c r="J23" s="1139"/>
      <c r="K23" s="1139"/>
      <c r="L23" s="1139"/>
      <c r="M23" s="1139"/>
      <c r="N23" s="1139"/>
      <c r="O23" s="1139"/>
      <c r="P23" s="1139"/>
      <c r="Q23" s="1140"/>
      <c r="R23" s="1161">
        <f>ROUNDDOWN(事業者入力!M39-R41+R43,-3)</f>
        <v>0</v>
      </c>
      <c r="S23" s="1162"/>
      <c r="T23" s="1162"/>
      <c r="U23" s="1162"/>
      <c r="V23" s="1162"/>
      <c r="W23" s="1162"/>
      <c r="X23" s="1162"/>
      <c r="Y23" s="1162"/>
      <c r="Z23" s="1187"/>
      <c r="AA23" s="1187"/>
      <c r="AB23" s="1187"/>
      <c r="AC23" s="1187"/>
      <c r="AD23" s="1187"/>
      <c r="AE23" s="1187"/>
      <c r="AF23" s="1187"/>
      <c r="AG23" s="1187"/>
      <c r="AH23" s="1187"/>
      <c r="AI23" s="11" t="s">
        <v>15</v>
      </c>
    </row>
    <row r="24" spans="2:36" ht="33.9" customHeight="1">
      <c r="C24" s="184"/>
      <c r="D24" s="36"/>
      <c r="E24" s="57"/>
      <c r="F24" s="57"/>
      <c r="G24" s="1182" t="s">
        <v>87</v>
      </c>
      <c r="H24" s="1183"/>
      <c r="I24" s="1183"/>
      <c r="J24" s="1183"/>
      <c r="K24" s="1183"/>
      <c r="L24" s="1183"/>
      <c r="M24" s="1183"/>
      <c r="N24" s="1183"/>
      <c r="O24" s="1183"/>
      <c r="P24" s="1183"/>
      <c r="Q24" s="1184"/>
      <c r="R24" s="1161" t="str">
        <f>IF(AA48="加算Ⅱ新規事由あり",(事業者入力!$O$39*事業者入力!$X$39-R42+R44),"")</f>
        <v/>
      </c>
      <c r="S24" s="1162"/>
      <c r="T24" s="1162"/>
      <c r="U24" s="1162"/>
      <c r="V24" s="1162"/>
      <c r="W24" s="1162"/>
      <c r="X24" s="1162"/>
      <c r="Y24" s="1162"/>
      <c r="Z24" s="1162"/>
      <c r="AA24" s="1162"/>
      <c r="AB24" s="1162"/>
      <c r="AC24" s="1162"/>
      <c r="AD24" s="1162"/>
      <c r="AE24" s="1162"/>
      <c r="AF24" s="1162"/>
      <c r="AG24" s="1162"/>
      <c r="AH24" s="1162"/>
      <c r="AI24" s="460" t="s">
        <v>15</v>
      </c>
    </row>
    <row r="25" spans="2:36" ht="17.100000000000001" customHeight="1" thickBot="1">
      <c r="C25" s="76" t="s">
        <v>23</v>
      </c>
      <c r="D25" s="954" t="s">
        <v>16</v>
      </c>
      <c r="E25" s="954"/>
      <c r="F25" s="955"/>
      <c r="G25" s="955"/>
      <c r="H25" s="955"/>
      <c r="I25" s="955"/>
      <c r="J25" s="955"/>
      <c r="K25" s="955"/>
      <c r="L25" s="955"/>
      <c r="M25" s="955"/>
      <c r="N25" s="955"/>
      <c r="O25" s="955"/>
      <c r="P25" s="955"/>
      <c r="Q25" s="955"/>
      <c r="R25" s="956" t="s">
        <v>284</v>
      </c>
      <c r="S25" s="956"/>
      <c r="T25" s="956"/>
      <c r="U25" s="956"/>
      <c r="V25" s="956"/>
      <c r="W25" s="956"/>
      <c r="X25" s="956"/>
      <c r="Y25" s="956"/>
      <c r="Z25" s="956"/>
      <c r="AA25" s="956"/>
      <c r="AB25" s="956"/>
      <c r="AC25" s="956"/>
      <c r="AD25" s="956"/>
      <c r="AE25" s="956"/>
      <c r="AF25" s="956"/>
      <c r="AG25" s="956"/>
      <c r="AH25" s="956"/>
      <c r="AI25" s="957"/>
    </row>
    <row r="26" spans="2:36" ht="42.75" customHeight="1">
      <c r="C26" s="173" t="s">
        <v>4</v>
      </c>
      <c r="D26" s="953" t="s">
        <v>150</v>
      </c>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row>
    <row r="27" spans="2:36" ht="17.100000000000001" customHeight="1">
      <c r="C27" s="168"/>
      <c r="D27" s="38"/>
      <c r="E27" s="38"/>
      <c r="F27" s="38"/>
      <c r="G27" s="38"/>
      <c r="H27" s="38"/>
      <c r="I27" s="38"/>
      <c r="J27" s="38"/>
      <c r="K27" s="38"/>
      <c r="L27" s="38"/>
      <c r="M27" s="38"/>
      <c r="N27" s="38"/>
      <c r="O27" s="38"/>
      <c r="P27" s="38"/>
      <c r="Q27" s="38"/>
      <c r="R27" s="168"/>
      <c r="S27" s="168"/>
      <c r="T27" s="168"/>
      <c r="U27" s="168"/>
      <c r="V27" s="168"/>
      <c r="W27" s="168"/>
      <c r="X27" s="168"/>
      <c r="Y27" s="168"/>
      <c r="Z27" s="168"/>
      <c r="AA27" s="168"/>
      <c r="AB27" s="168"/>
      <c r="AC27" s="168"/>
      <c r="AD27" s="168"/>
      <c r="AE27" s="168"/>
      <c r="AF27" s="168"/>
      <c r="AG27" s="168"/>
      <c r="AH27" s="168"/>
      <c r="AI27" s="168"/>
    </row>
    <row r="28" spans="2:36" ht="17.100000000000001" customHeight="1" thickBot="1">
      <c r="B28" s="183" t="s">
        <v>151</v>
      </c>
      <c r="C28" s="39"/>
      <c r="D28" s="38"/>
      <c r="E28" s="38"/>
      <c r="F28" s="38"/>
      <c r="G28" s="38"/>
      <c r="H28" s="38"/>
      <c r="I28" s="38"/>
      <c r="J28" s="38"/>
      <c r="K28" s="38"/>
      <c r="L28" s="38"/>
      <c r="M28" s="38"/>
      <c r="N28" s="38"/>
      <c r="O28" s="38"/>
      <c r="P28" s="38"/>
      <c r="Q28" s="38"/>
      <c r="R28" s="168"/>
      <c r="S28" s="168"/>
      <c r="T28" s="168"/>
      <c r="U28" s="168"/>
      <c r="V28" s="168"/>
      <c r="W28" s="168"/>
      <c r="X28" s="168"/>
      <c r="Y28" s="168"/>
      <c r="Z28" s="168"/>
      <c r="AA28" s="168"/>
      <c r="AB28" s="168"/>
      <c r="AC28" s="168"/>
      <c r="AD28" s="168"/>
      <c r="AE28" s="168"/>
      <c r="AF28" s="168"/>
      <c r="AG28" s="168"/>
      <c r="AH28" s="168"/>
      <c r="AI28" s="168"/>
    </row>
    <row r="29" spans="2:36" ht="33.9" customHeight="1">
      <c r="C29" s="186" t="s">
        <v>7</v>
      </c>
      <c r="D29" s="1171" t="s">
        <v>219</v>
      </c>
      <c r="E29" s="1172"/>
      <c r="F29" s="1172"/>
      <c r="G29" s="1172"/>
      <c r="H29" s="1172"/>
      <c r="I29" s="1172"/>
      <c r="J29" s="1172"/>
      <c r="K29" s="1172"/>
      <c r="L29" s="1172"/>
      <c r="M29" s="1172"/>
      <c r="N29" s="1172"/>
      <c r="O29" s="1172"/>
      <c r="P29" s="1172"/>
      <c r="Q29" s="1173"/>
      <c r="R29" s="1165" t="e">
        <f>ROUNDDOWN(R30+R38,-3)</f>
        <v>#VALUE!</v>
      </c>
      <c r="S29" s="1166"/>
      <c r="T29" s="1166"/>
      <c r="U29" s="1166"/>
      <c r="V29" s="1166"/>
      <c r="W29" s="1166"/>
      <c r="X29" s="1166"/>
      <c r="Y29" s="1166"/>
      <c r="Z29" s="1166"/>
      <c r="AA29" s="1166"/>
      <c r="AB29" s="1166"/>
      <c r="AC29" s="1166"/>
      <c r="AD29" s="1166"/>
      <c r="AE29" s="1166"/>
      <c r="AF29" s="1166"/>
      <c r="AG29" s="1166"/>
      <c r="AH29" s="1166"/>
      <c r="AI29" s="255" t="s">
        <v>15</v>
      </c>
      <c r="AJ29" s="258"/>
    </row>
    <row r="30" spans="2:36" ht="17.100000000000001" customHeight="1">
      <c r="C30" s="187"/>
      <c r="F30" s="640" t="s">
        <v>229</v>
      </c>
      <c r="G30" s="41"/>
      <c r="H30" s="41"/>
      <c r="I30" s="41"/>
      <c r="J30" s="41"/>
      <c r="K30" s="41"/>
      <c r="L30" s="41"/>
      <c r="M30" s="41"/>
      <c r="N30" s="41"/>
      <c r="O30" s="41"/>
      <c r="P30" s="41"/>
      <c r="Q30" s="42"/>
      <c r="R30" s="1167">
        <f>R31-R32-R34-R37</f>
        <v>0</v>
      </c>
      <c r="S30" s="1168"/>
      <c r="T30" s="1168"/>
      <c r="U30" s="1168"/>
      <c r="V30" s="1168"/>
      <c r="W30" s="1168"/>
      <c r="X30" s="1168"/>
      <c r="Y30" s="1168"/>
      <c r="Z30" s="1168"/>
      <c r="AA30" s="1168"/>
      <c r="AB30" s="1168"/>
      <c r="AC30" s="1168"/>
      <c r="AD30" s="1168"/>
      <c r="AE30" s="1168"/>
      <c r="AF30" s="1168"/>
      <c r="AG30" s="1168"/>
      <c r="AH30" s="1168"/>
      <c r="AI30" s="12" t="s">
        <v>15</v>
      </c>
      <c r="AJ30" s="258"/>
    </row>
    <row r="31" spans="2:36" ht="54.75" customHeight="1">
      <c r="C31" s="187"/>
      <c r="F31" s="43"/>
      <c r="G31" s="839" t="s">
        <v>152</v>
      </c>
      <c r="H31" s="840"/>
      <c r="I31" s="840"/>
      <c r="J31" s="840"/>
      <c r="K31" s="840"/>
      <c r="L31" s="840"/>
      <c r="M31" s="840"/>
      <c r="N31" s="840"/>
      <c r="O31" s="840"/>
      <c r="P31" s="840"/>
      <c r="Q31" s="841"/>
      <c r="R31" s="1179" cm="1">
        <f t="array" ref="R31">SUM(IF('【様式６別添１】賃金改善明細書（職員別）'!$F$9:$F37="○",'【様式６別添１】賃金改善明細書（職員別）'!$S$9:S37,0))+SUM(IF('【様式６別添１】賃金改善明細書（職員別）'!$F$9:F37="○",'【様式６別添１】賃金改善明細書（職員別）'!$T$9:T37,0))</f>
        <v>0</v>
      </c>
      <c r="S31" s="1180"/>
      <c r="T31" s="1180"/>
      <c r="U31" s="1180"/>
      <c r="V31" s="1180"/>
      <c r="W31" s="1180"/>
      <c r="X31" s="1180"/>
      <c r="Y31" s="1180"/>
      <c r="Z31" s="1180"/>
      <c r="AA31" s="1180"/>
      <c r="AB31" s="1180"/>
      <c r="AC31" s="1180"/>
      <c r="AD31" s="1180"/>
      <c r="AE31" s="1180"/>
      <c r="AF31" s="1180"/>
      <c r="AG31" s="1180"/>
      <c r="AH31" s="1180"/>
      <c r="AI31" s="12" t="s">
        <v>15</v>
      </c>
      <c r="AJ31" s="258"/>
    </row>
    <row r="32" spans="2:36" ht="33.75" customHeight="1">
      <c r="C32" s="187"/>
      <c r="F32" s="43"/>
      <c r="G32" s="839" t="s">
        <v>120</v>
      </c>
      <c r="H32" s="840"/>
      <c r="I32" s="840"/>
      <c r="J32" s="840"/>
      <c r="K32" s="840"/>
      <c r="L32" s="840"/>
      <c r="M32" s="840"/>
      <c r="N32" s="840"/>
      <c r="O32" s="840"/>
      <c r="P32" s="840"/>
      <c r="Q32" s="841"/>
      <c r="R32" s="1179">
        <f>'【様式６別添１】賃金改善明細書（職員別）'!X51</f>
        <v>0</v>
      </c>
      <c r="S32" s="1180"/>
      <c r="T32" s="1180"/>
      <c r="U32" s="1180"/>
      <c r="V32" s="1180"/>
      <c r="W32" s="1180"/>
      <c r="X32" s="1180"/>
      <c r="Y32" s="1180"/>
      <c r="Z32" s="1180"/>
      <c r="AA32" s="1180"/>
      <c r="AB32" s="1180"/>
      <c r="AC32" s="1180"/>
      <c r="AD32" s="1180"/>
      <c r="AE32" s="1180"/>
      <c r="AF32" s="1180"/>
      <c r="AG32" s="1180"/>
      <c r="AH32" s="1180"/>
      <c r="AI32" s="12" t="s">
        <v>15</v>
      </c>
      <c r="AJ32" s="258"/>
    </row>
    <row r="33" spans="2:39" ht="39" hidden="1" customHeight="1">
      <c r="C33" s="187"/>
      <c r="F33" s="43"/>
      <c r="G33" s="185" t="s">
        <v>121</v>
      </c>
      <c r="H33" s="840" t="s">
        <v>122</v>
      </c>
      <c r="I33" s="921"/>
      <c r="J33" s="921"/>
      <c r="K33" s="921"/>
      <c r="L33" s="921"/>
      <c r="M33" s="921"/>
      <c r="N33" s="921"/>
      <c r="O33" s="921"/>
      <c r="P33" s="921"/>
      <c r="Q33" s="922"/>
      <c r="R33" s="373"/>
      <c r="S33" s="374"/>
      <c r="T33" s="374"/>
      <c r="U33" s="374"/>
      <c r="V33" s="374"/>
      <c r="W33" s="374"/>
      <c r="X33" s="374"/>
      <c r="Y33" s="374"/>
      <c r="Z33" s="374"/>
      <c r="AA33" s="374"/>
      <c r="AB33" s="374"/>
      <c r="AC33" s="374"/>
      <c r="AD33" s="374"/>
      <c r="AE33" s="374"/>
      <c r="AF33" s="374"/>
      <c r="AG33" s="374"/>
      <c r="AH33" s="374"/>
      <c r="AI33" s="12" t="s">
        <v>15</v>
      </c>
      <c r="AJ33" s="258"/>
    </row>
    <row r="34" spans="2:39" ht="17.100000000000001" customHeight="1">
      <c r="C34" s="187"/>
      <c r="F34" s="44"/>
      <c r="G34" s="40" t="s">
        <v>215</v>
      </c>
      <c r="H34" s="41"/>
      <c r="I34" s="195"/>
      <c r="J34" s="195"/>
      <c r="K34" s="195"/>
      <c r="L34" s="195"/>
      <c r="M34" s="195"/>
      <c r="N34" s="195"/>
      <c r="O34" s="195"/>
      <c r="P34" s="195"/>
      <c r="Q34" s="196"/>
      <c r="R34" s="1169">
        <f>R35</f>
        <v>0</v>
      </c>
      <c r="S34" s="1170"/>
      <c r="T34" s="1170"/>
      <c r="U34" s="1170"/>
      <c r="V34" s="1170"/>
      <c r="W34" s="1170"/>
      <c r="X34" s="1170"/>
      <c r="Y34" s="1170"/>
      <c r="Z34" s="1170"/>
      <c r="AA34" s="1170"/>
      <c r="AB34" s="1170"/>
      <c r="AC34" s="1170"/>
      <c r="AD34" s="1170"/>
      <c r="AE34" s="1170"/>
      <c r="AF34" s="1170"/>
      <c r="AG34" s="1170"/>
      <c r="AH34" s="1170"/>
      <c r="AI34" s="13" t="s">
        <v>15</v>
      </c>
      <c r="AJ34" s="258"/>
    </row>
    <row r="35" spans="2:39" ht="96" customHeight="1">
      <c r="C35" s="187"/>
      <c r="F35" s="43"/>
      <c r="G35" s="45"/>
      <c r="H35" s="1174" t="s">
        <v>216</v>
      </c>
      <c r="I35" s="1175"/>
      <c r="J35" s="1175"/>
      <c r="K35" s="1175"/>
      <c r="L35" s="1175"/>
      <c r="M35" s="1175"/>
      <c r="N35" s="1175"/>
      <c r="O35" s="1175"/>
      <c r="P35" s="1175"/>
      <c r="Q35" s="1176"/>
      <c r="R35" s="1179" cm="1">
        <f t="array" ref="R35">SUM(IF('【様式６別添１】賃金改善明細書（職員別）'!$F$9:$F37="○",'【様式６別添１】賃金改善明細書（職員別）'!$M$9:M37,0))+SUM(IF('【様式６別添１】賃金改善明細書（職員別）'!$F$9:F37="○",'【様式６別添１】賃金改善明細書（職員別）'!$N$9:N37,0))</f>
        <v>0</v>
      </c>
      <c r="S35" s="1180"/>
      <c r="T35" s="1180"/>
      <c r="U35" s="1180"/>
      <c r="V35" s="1180"/>
      <c r="W35" s="1180"/>
      <c r="X35" s="1180"/>
      <c r="Y35" s="1180"/>
      <c r="Z35" s="1180"/>
      <c r="AA35" s="1180"/>
      <c r="AB35" s="1180"/>
      <c r="AC35" s="1180"/>
      <c r="AD35" s="1180"/>
      <c r="AE35" s="1180"/>
      <c r="AF35" s="1180"/>
      <c r="AG35" s="1180"/>
      <c r="AH35" s="1180"/>
      <c r="AI35" s="11" t="s">
        <v>15</v>
      </c>
      <c r="AJ35" s="258"/>
    </row>
    <row r="36" spans="2:39" ht="45" customHeight="1">
      <c r="C36" s="187"/>
      <c r="F36" s="43"/>
      <c r="G36" s="139"/>
      <c r="H36" s="839" t="s">
        <v>123</v>
      </c>
      <c r="I36" s="840"/>
      <c r="J36" s="840"/>
      <c r="K36" s="840"/>
      <c r="L36" s="840"/>
      <c r="M36" s="840"/>
      <c r="N36" s="840"/>
      <c r="O36" s="840"/>
      <c r="P36" s="840"/>
      <c r="Q36" s="841"/>
      <c r="R36" s="1209" cm="1">
        <f t="array" ref="R36">SUM(IF('【様式６別添１】賃金改善明細書（職員別）'!$F$9:$F37="○",'【様式６別添１】賃金改善明細書（職員別）'!$AG$9:AG37,0))</f>
        <v>0</v>
      </c>
      <c r="S36" s="1210"/>
      <c r="T36" s="1210"/>
      <c r="U36" s="1210"/>
      <c r="V36" s="1210"/>
      <c r="W36" s="1210"/>
      <c r="X36" s="1210"/>
      <c r="Y36" s="1210"/>
      <c r="Z36" s="1210"/>
      <c r="AA36" s="1210"/>
      <c r="AB36" s="1210"/>
      <c r="AC36" s="1210"/>
      <c r="AD36" s="1210"/>
      <c r="AE36" s="1210"/>
      <c r="AF36" s="1210"/>
      <c r="AG36" s="1210"/>
      <c r="AH36" s="1210"/>
      <c r="AI36" s="12" t="s">
        <v>15</v>
      </c>
      <c r="AJ36" s="258"/>
    </row>
    <row r="37" spans="2:39" ht="62.25" customHeight="1">
      <c r="C37" s="187"/>
      <c r="F37" s="46"/>
      <c r="G37" s="1174" t="s">
        <v>228</v>
      </c>
      <c r="H37" s="1175"/>
      <c r="I37" s="1175"/>
      <c r="J37" s="1175"/>
      <c r="K37" s="1175"/>
      <c r="L37" s="1175"/>
      <c r="M37" s="1175"/>
      <c r="N37" s="1175"/>
      <c r="O37" s="1175"/>
      <c r="P37" s="1175"/>
      <c r="Q37" s="1176"/>
      <c r="R37" s="1211"/>
      <c r="S37" s="1212"/>
      <c r="T37" s="1212"/>
      <c r="U37" s="1212"/>
      <c r="V37" s="1212"/>
      <c r="W37" s="1212"/>
      <c r="X37" s="1212"/>
      <c r="Y37" s="1212"/>
      <c r="Z37" s="1212"/>
      <c r="AA37" s="1212"/>
      <c r="AB37" s="1212"/>
      <c r="AC37" s="1212"/>
      <c r="AD37" s="1212"/>
      <c r="AE37" s="1212"/>
      <c r="AF37" s="1212"/>
      <c r="AG37" s="1212"/>
      <c r="AH37" s="1212"/>
      <c r="AI37" s="12" t="s">
        <v>15</v>
      </c>
      <c r="AJ37" s="258"/>
    </row>
    <row r="38" spans="2:39" ht="17.100000000000001" customHeight="1" thickBot="1">
      <c r="C38" s="188"/>
      <c r="D38" s="4"/>
      <c r="E38" s="4"/>
      <c r="F38" s="65" t="s">
        <v>230</v>
      </c>
      <c r="G38" s="66"/>
      <c r="H38" s="66"/>
      <c r="I38" s="66"/>
      <c r="J38" s="66"/>
      <c r="K38" s="66"/>
      <c r="L38" s="66"/>
      <c r="M38" s="66"/>
      <c r="N38" s="66"/>
      <c r="O38" s="66"/>
      <c r="P38" s="66"/>
      <c r="Q38" s="47"/>
      <c r="R38" s="1177" t="str">
        <f>IF(AA48="加算Ⅱ新規事由あり",SUM(【様式８別添１】内訳書!AH20,【様式８別添１】内訳書!AH40)*事業者入力!X39,"")</f>
        <v/>
      </c>
      <c r="S38" s="1178"/>
      <c r="T38" s="1178"/>
      <c r="U38" s="1178"/>
      <c r="V38" s="1178"/>
      <c r="W38" s="1178"/>
      <c r="X38" s="1178"/>
      <c r="Y38" s="1178"/>
      <c r="Z38" s="1178"/>
      <c r="AA38" s="1178"/>
      <c r="AB38" s="1178"/>
      <c r="AC38" s="1178"/>
      <c r="AD38" s="1178"/>
      <c r="AE38" s="1178"/>
      <c r="AF38" s="1178"/>
      <c r="AG38" s="1178"/>
      <c r="AH38" s="1178"/>
      <c r="AI38" s="21" t="s">
        <v>15</v>
      </c>
      <c r="AJ38" s="258"/>
    </row>
    <row r="39" spans="2:39" ht="6" customHeight="1">
      <c r="C39" s="38"/>
      <c r="D39" s="98"/>
      <c r="E39" s="98"/>
      <c r="F39" s="99"/>
      <c r="G39" s="99"/>
      <c r="H39" s="99"/>
      <c r="I39" s="99"/>
      <c r="J39" s="99"/>
      <c r="K39" s="99"/>
      <c r="L39" s="99"/>
      <c r="M39" s="99"/>
      <c r="N39" s="99"/>
      <c r="O39" s="99"/>
      <c r="P39" s="99"/>
      <c r="Q39" s="99"/>
      <c r="R39" s="100"/>
      <c r="S39" s="100"/>
      <c r="T39" s="100"/>
      <c r="U39" s="100"/>
      <c r="V39" s="100"/>
      <c r="W39" s="100"/>
      <c r="X39" s="100"/>
      <c r="Y39" s="100"/>
      <c r="Z39" s="100"/>
      <c r="AA39" s="100"/>
      <c r="AB39" s="100"/>
      <c r="AC39" s="100"/>
      <c r="AD39" s="100"/>
      <c r="AE39" s="100"/>
      <c r="AF39" s="100"/>
      <c r="AG39" s="100"/>
      <c r="AH39" s="100"/>
    </row>
    <row r="40" spans="2:39" ht="18" customHeight="1" thickBot="1">
      <c r="B40" s="1" t="s">
        <v>153</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2:39" s="9" customFormat="1" ht="18" customHeight="1">
      <c r="C41" s="186" t="s">
        <v>7</v>
      </c>
      <c r="D41" s="891" t="s">
        <v>93</v>
      </c>
      <c r="E41" s="935"/>
      <c r="F41" s="935"/>
      <c r="G41" s="935"/>
      <c r="H41" s="935"/>
      <c r="I41" s="935"/>
      <c r="J41" s="935"/>
      <c r="K41" s="935"/>
      <c r="L41" s="935"/>
      <c r="M41" s="935"/>
      <c r="N41" s="935"/>
      <c r="O41" s="935"/>
      <c r="P41" s="935"/>
      <c r="Q41" s="106"/>
      <c r="R41" s="937">
        <f>IFERROR(VLOOKUP(V5,【様式８別添２】一覧表!D9:H17,2,),0)</f>
        <v>0</v>
      </c>
      <c r="S41" s="938"/>
      <c r="T41" s="938"/>
      <c r="U41" s="938"/>
      <c r="V41" s="938"/>
      <c r="W41" s="938"/>
      <c r="X41" s="938"/>
      <c r="Y41" s="938"/>
      <c r="Z41" s="938"/>
      <c r="AA41" s="938"/>
      <c r="AB41" s="938"/>
      <c r="AC41" s="938"/>
      <c r="AD41" s="938"/>
      <c r="AE41" s="938"/>
      <c r="AF41" s="938"/>
      <c r="AG41" s="938"/>
      <c r="AH41" s="939"/>
      <c r="AI41" s="20" t="s">
        <v>15</v>
      </c>
    </row>
    <row r="42" spans="2:39" s="9" customFormat="1" ht="18" customHeight="1">
      <c r="C42" s="187"/>
      <c r="D42" s="36"/>
      <c r="E42" s="57"/>
      <c r="F42" s="57"/>
      <c r="G42" s="57"/>
      <c r="H42" s="930" t="s">
        <v>22</v>
      </c>
      <c r="I42" s="931"/>
      <c r="J42" s="931"/>
      <c r="K42" s="931"/>
      <c r="L42" s="931"/>
      <c r="M42" s="931"/>
      <c r="N42" s="931"/>
      <c r="O42" s="931"/>
      <c r="P42" s="931"/>
      <c r="Q42" s="1213"/>
      <c r="R42" s="836">
        <f>IFERROR(VLOOKUP(V5,【様式８別添２】一覧表!D9:H17,3,),0)</f>
        <v>0</v>
      </c>
      <c r="S42" s="837"/>
      <c r="T42" s="837"/>
      <c r="U42" s="837"/>
      <c r="V42" s="837"/>
      <c r="W42" s="837"/>
      <c r="X42" s="837"/>
      <c r="Y42" s="837"/>
      <c r="Z42" s="837"/>
      <c r="AA42" s="837"/>
      <c r="AB42" s="837"/>
      <c r="AC42" s="837"/>
      <c r="AD42" s="837"/>
      <c r="AE42" s="837"/>
      <c r="AF42" s="837"/>
      <c r="AG42" s="837"/>
      <c r="AH42" s="838"/>
      <c r="AI42" s="35" t="s">
        <v>15</v>
      </c>
    </row>
    <row r="43" spans="2:39" s="9" customFormat="1" ht="18" customHeight="1">
      <c r="C43" s="181" t="s">
        <v>23</v>
      </c>
      <c r="D43" s="833" t="s">
        <v>94</v>
      </c>
      <c r="E43" s="834"/>
      <c r="F43" s="834"/>
      <c r="G43" s="834"/>
      <c r="H43" s="834"/>
      <c r="I43" s="834"/>
      <c r="J43" s="834"/>
      <c r="K43" s="834"/>
      <c r="L43" s="834"/>
      <c r="M43" s="834"/>
      <c r="N43" s="834"/>
      <c r="O43" s="834"/>
      <c r="P43" s="834"/>
      <c r="Q43" s="107"/>
      <c r="R43" s="836">
        <f>IFERROR(VLOOKUP(V5,【様式８別添２】一覧表!D9:H17,4,),0)</f>
        <v>0</v>
      </c>
      <c r="S43" s="837"/>
      <c r="T43" s="837"/>
      <c r="U43" s="837"/>
      <c r="V43" s="837"/>
      <c r="W43" s="837"/>
      <c r="X43" s="837"/>
      <c r="Y43" s="837"/>
      <c r="Z43" s="837"/>
      <c r="AA43" s="837"/>
      <c r="AB43" s="837"/>
      <c r="AC43" s="837"/>
      <c r="AD43" s="837"/>
      <c r="AE43" s="837"/>
      <c r="AF43" s="837"/>
      <c r="AG43" s="837"/>
      <c r="AH43" s="838"/>
      <c r="AI43" s="35" t="s">
        <v>15</v>
      </c>
    </row>
    <row r="44" spans="2:39" s="9" customFormat="1" ht="18" customHeight="1" thickBot="1">
      <c r="C44" s="188"/>
      <c r="D44" s="63"/>
      <c r="E44" s="64"/>
      <c r="F44" s="64"/>
      <c r="G44" s="64"/>
      <c r="H44" s="1214" t="s">
        <v>24</v>
      </c>
      <c r="I44" s="1215"/>
      <c r="J44" s="1215"/>
      <c r="K44" s="1215"/>
      <c r="L44" s="1215"/>
      <c r="M44" s="1215"/>
      <c r="N44" s="1215"/>
      <c r="O44" s="1215"/>
      <c r="P44" s="1215"/>
      <c r="Q44" s="1216"/>
      <c r="R44" s="883">
        <f>IFERROR(VLOOKUP(V5,【様式８別添２】一覧表!D9:H17,5,),0)</f>
        <v>0</v>
      </c>
      <c r="S44" s="884"/>
      <c r="T44" s="884"/>
      <c r="U44" s="884"/>
      <c r="V44" s="884"/>
      <c r="W44" s="884"/>
      <c r="X44" s="884"/>
      <c r="Y44" s="884"/>
      <c r="Z44" s="884"/>
      <c r="AA44" s="884"/>
      <c r="AB44" s="884"/>
      <c r="AC44" s="884"/>
      <c r="AD44" s="884"/>
      <c r="AE44" s="884"/>
      <c r="AF44" s="884"/>
      <c r="AG44" s="884"/>
      <c r="AH44" s="885"/>
      <c r="AI44" s="15" t="s">
        <v>15</v>
      </c>
    </row>
    <row r="45" spans="2:39" ht="18" customHeight="1">
      <c r="C45" s="14" t="s">
        <v>154</v>
      </c>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row>
    <row r="46" spans="2:39" ht="18" customHeight="1">
      <c r="C46" s="38"/>
      <c r="D46" s="98"/>
      <c r="E46" s="98"/>
      <c r="F46" s="99"/>
      <c r="G46" s="99"/>
      <c r="H46" s="99"/>
      <c r="I46" s="99"/>
      <c r="J46" s="99"/>
      <c r="K46" s="99"/>
      <c r="L46" s="99"/>
      <c r="M46" s="99"/>
      <c r="N46" s="99"/>
      <c r="O46" s="99"/>
      <c r="P46" s="99"/>
      <c r="Q46" s="99"/>
      <c r="R46" s="100"/>
      <c r="S46" s="100"/>
      <c r="T46" s="100"/>
      <c r="U46" s="100"/>
      <c r="V46" s="100"/>
      <c r="W46" s="100"/>
      <c r="X46" s="100"/>
      <c r="Y46" s="100"/>
      <c r="Z46" s="100"/>
      <c r="AA46" s="100"/>
      <c r="AB46" s="100"/>
      <c r="AC46" s="100"/>
      <c r="AD46" s="100"/>
      <c r="AE46" s="100"/>
      <c r="AF46" s="100"/>
      <c r="AG46" s="100"/>
      <c r="AH46" s="100"/>
    </row>
    <row r="47" spans="2:39" ht="18" customHeight="1" thickBot="1">
      <c r="B47" s="1" t="s">
        <v>96</v>
      </c>
      <c r="C47" s="89"/>
      <c r="D47" s="190"/>
      <c r="E47" s="190"/>
      <c r="F47" s="190"/>
      <c r="G47" s="190"/>
      <c r="H47" s="190"/>
      <c r="I47" s="190"/>
      <c r="J47" s="190"/>
      <c r="K47" s="190"/>
      <c r="L47" s="190"/>
      <c r="M47" s="190"/>
      <c r="N47" s="190"/>
      <c r="O47" s="190"/>
      <c r="P47" s="190"/>
      <c r="Q47" s="190"/>
      <c r="R47" s="57"/>
      <c r="S47" s="57"/>
      <c r="T47" s="57"/>
      <c r="U47" s="57"/>
      <c r="V47" s="57"/>
      <c r="W47" s="57"/>
      <c r="X47" s="57"/>
      <c r="Y47" s="57"/>
      <c r="Z47" s="57"/>
      <c r="AA47" s="57"/>
      <c r="AB47" s="57"/>
      <c r="AC47" s="57"/>
      <c r="AD47" s="57"/>
      <c r="AE47" s="57"/>
      <c r="AF47" s="57"/>
      <c r="AG47" s="57"/>
      <c r="AH47" s="57"/>
    </row>
    <row r="48" spans="2:39" ht="39.9" customHeight="1">
      <c r="C48" s="186" t="s">
        <v>7</v>
      </c>
      <c r="D48" s="1163" t="s">
        <v>155</v>
      </c>
      <c r="E48" s="1163"/>
      <c r="F48" s="1164"/>
      <c r="G48" s="1164"/>
      <c r="H48" s="1164"/>
      <c r="I48" s="1164"/>
      <c r="J48" s="1164"/>
      <c r="K48" s="1164"/>
      <c r="L48" s="1164"/>
      <c r="M48" s="1164"/>
      <c r="N48" s="1164"/>
      <c r="O48" s="1164"/>
      <c r="P48" s="1164"/>
      <c r="Q48" s="1164"/>
      <c r="R48" s="827" t="s">
        <v>156</v>
      </c>
      <c r="S48" s="828"/>
      <c r="T48" s="828"/>
      <c r="U48" s="828"/>
      <c r="V48" s="828"/>
      <c r="W48" s="828"/>
      <c r="X48" s="828"/>
      <c r="Y48" s="828"/>
      <c r="Z48" s="829"/>
      <c r="AA48" s="830"/>
      <c r="AB48" s="831"/>
      <c r="AC48" s="831"/>
      <c r="AD48" s="831"/>
      <c r="AE48" s="831"/>
      <c r="AF48" s="831"/>
      <c r="AG48" s="831"/>
      <c r="AH48" s="831"/>
      <c r="AI48" s="832"/>
      <c r="AM48" s="1" t="s">
        <v>157</v>
      </c>
    </row>
    <row r="49" spans="3:39" ht="99.9" customHeight="1">
      <c r="C49" s="184"/>
      <c r="D49" s="1190" t="s">
        <v>158</v>
      </c>
      <c r="E49" s="1191"/>
      <c r="F49" s="1191"/>
      <c r="G49" s="1191"/>
      <c r="H49" s="1191"/>
      <c r="I49" s="1191"/>
      <c r="J49" s="1191"/>
      <c r="K49" s="1191"/>
      <c r="L49" s="1191"/>
      <c r="M49" s="1191"/>
      <c r="N49" s="1191"/>
      <c r="O49" s="1191"/>
      <c r="P49" s="1191"/>
      <c r="Q49" s="1192"/>
      <c r="R49" s="1188">
        <f>IF(AA48="加算Ⅱ新規事由あり",ROUNDDOWN(R24-R29,-3),ROUNDDOWN(R23-(【様式８別添１】内訳書!R22+【様式８別添１】内訳書!R42),-3))</f>
        <v>0</v>
      </c>
      <c r="S49" s="1189"/>
      <c r="T49" s="1189"/>
      <c r="U49" s="1189"/>
      <c r="V49" s="1189"/>
      <c r="W49" s="1189"/>
      <c r="X49" s="1189"/>
      <c r="Y49" s="1189"/>
      <c r="Z49" s="1189"/>
      <c r="AA49" s="1189"/>
      <c r="AB49" s="1189"/>
      <c r="AC49" s="1189"/>
      <c r="AD49" s="1189"/>
      <c r="AE49" s="1189"/>
      <c r="AF49" s="1189"/>
      <c r="AG49" s="1189"/>
      <c r="AH49" s="1189"/>
      <c r="AI49" s="91" t="s">
        <v>15</v>
      </c>
      <c r="AL49" s="90"/>
      <c r="AM49" s="1" t="s">
        <v>159</v>
      </c>
    </row>
    <row r="50" spans="3:39" ht="18" customHeight="1">
      <c r="C50" s="92" t="s">
        <v>102</v>
      </c>
      <c r="D50" s="189"/>
      <c r="E50" s="189"/>
      <c r="F50" s="189"/>
      <c r="G50" s="189"/>
      <c r="H50" s="189"/>
      <c r="I50" s="189"/>
      <c r="J50" s="189"/>
      <c r="K50" s="189"/>
      <c r="L50" s="189"/>
      <c r="M50" s="189"/>
      <c r="N50" s="189"/>
      <c r="O50" s="189"/>
      <c r="Q50" s="189"/>
      <c r="R50" s="169"/>
      <c r="S50" s="93"/>
      <c r="T50" s="93"/>
      <c r="U50" s="93"/>
      <c r="V50" s="93"/>
      <c r="W50" s="93"/>
      <c r="X50" s="93"/>
      <c r="Y50" s="93"/>
      <c r="Z50" s="93"/>
      <c r="AA50" s="93"/>
      <c r="AB50" s="93"/>
      <c r="AC50" s="93"/>
      <c r="AD50" s="93"/>
      <c r="AE50" s="93"/>
      <c r="AF50" s="93"/>
      <c r="AG50" s="93"/>
      <c r="AH50" s="93"/>
      <c r="AI50" s="94"/>
      <c r="AL50" s="108"/>
    </row>
    <row r="51" spans="3:39" ht="18.75" customHeight="1">
      <c r="C51" s="850" t="s">
        <v>8</v>
      </c>
      <c r="D51" s="1150" t="s">
        <v>103</v>
      </c>
      <c r="E51" s="1150"/>
      <c r="F51" s="1150"/>
      <c r="G51" s="1150"/>
      <c r="H51" s="1150"/>
      <c r="I51" s="1150"/>
      <c r="J51" s="1150"/>
      <c r="K51" s="1150"/>
      <c r="L51" s="1150"/>
      <c r="M51" s="1150"/>
      <c r="N51" s="1150"/>
      <c r="O51" s="1150"/>
      <c r="P51" s="1150"/>
      <c r="Q51" s="1151"/>
      <c r="R51" s="878" t="s">
        <v>75</v>
      </c>
      <c r="S51" s="879"/>
      <c r="T51" s="879"/>
      <c r="U51" s="879"/>
      <c r="V51" s="879"/>
      <c r="W51" s="879"/>
      <c r="X51" s="879"/>
      <c r="Y51" s="879"/>
      <c r="Z51" s="880"/>
      <c r="AA51" s="878" t="s">
        <v>76</v>
      </c>
      <c r="AB51" s="879"/>
      <c r="AC51" s="879"/>
      <c r="AD51" s="879"/>
      <c r="AE51" s="879"/>
      <c r="AF51" s="879"/>
      <c r="AG51" s="879"/>
      <c r="AH51" s="879"/>
      <c r="AI51" s="1129"/>
    </row>
    <row r="52" spans="3:39" ht="30" customHeight="1">
      <c r="C52" s="849"/>
      <c r="D52" s="1152"/>
      <c r="E52" s="1152"/>
      <c r="F52" s="1152"/>
      <c r="G52" s="1152"/>
      <c r="H52" s="1152"/>
      <c r="I52" s="1152"/>
      <c r="J52" s="1152"/>
      <c r="K52" s="1152"/>
      <c r="L52" s="1152"/>
      <c r="M52" s="1152"/>
      <c r="N52" s="1152"/>
      <c r="O52" s="1152"/>
      <c r="P52" s="1152"/>
      <c r="Q52" s="1153"/>
      <c r="R52" s="852" t="str">
        <f>IF(R49&gt;0,TEXT(R49,"#,##0円"),"残額なし")</f>
        <v>残額なし</v>
      </c>
      <c r="S52" s="853"/>
      <c r="T52" s="853"/>
      <c r="U52" s="853"/>
      <c r="V52" s="853"/>
      <c r="W52" s="853"/>
      <c r="X52" s="853"/>
      <c r="Y52" s="853"/>
      <c r="Z52" s="854"/>
      <c r="AA52" s="1154"/>
      <c r="AB52" s="1155"/>
      <c r="AC52" s="1155"/>
      <c r="AD52" s="1155"/>
      <c r="AE52" s="1155"/>
      <c r="AF52" s="1155"/>
      <c r="AG52" s="1155"/>
      <c r="AH52" s="1155"/>
      <c r="AI52" s="1156"/>
    </row>
    <row r="53" spans="3:39" ht="18" customHeight="1">
      <c r="C53" s="850" t="s">
        <v>23</v>
      </c>
      <c r="D53" s="1144" t="s">
        <v>79</v>
      </c>
      <c r="E53" s="1144"/>
      <c r="F53" s="1144"/>
      <c r="G53" s="1144"/>
      <c r="H53" s="1144"/>
      <c r="I53" s="1144"/>
      <c r="J53" s="1144"/>
      <c r="K53" s="1144"/>
      <c r="L53" s="1144"/>
      <c r="M53" s="1144"/>
      <c r="N53" s="1144"/>
      <c r="O53" s="1144"/>
      <c r="P53" s="1144"/>
      <c r="Q53" s="1144"/>
      <c r="R53" s="1145"/>
      <c r="S53" s="288"/>
      <c r="T53" s="377" t="s">
        <v>78</v>
      </c>
      <c r="U53" s="377"/>
      <c r="V53" s="377"/>
      <c r="W53" s="377"/>
      <c r="X53" s="377"/>
      <c r="Y53" s="377"/>
      <c r="Z53" s="377"/>
      <c r="AA53" s="377"/>
      <c r="AB53" s="377"/>
      <c r="AC53" s="377"/>
      <c r="AD53" s="377"/>
      <c r="AE53" s="377"/>
      <c r="AF53" s="377"/>
      <c r="AG53" s="377"/>
      <c r="AH53" s="377"/>
      <c r="AI53" s="379"/>
    </row>
    <row r="54" spans="3:39" ht="18" customHeight="1">
      <c r="C54" s="1126"/>
      <c r="D54" s="1146"/>
      <c r="E54" s="1146"/>
      <c r="F54" s="1146"/>
      <c r="G54" s="1146"/>
      <c r="H54" s="1146"/>
      <c r="I54" s="1146"/>
      <c r="J54" s="1146"/>
      <c r="K54" s="1146"/>
      <c r="L54" s="1146"/>
      <c r="M54" s="1146"/>
      <c r="N54" s="1146"/>
      <c r="O54" s="1146"/>
      <c r="P54" s="1146"/>
      <c r="Q54" s="1146"/>
      <c r="R54" s="1147"/>
      <c r="S54" s="288"/>
      <c r="T54" s="376" t="s">
        <v>80</v>
      </c>
      <c r="U54" s="380"/>
      <c r="V54" s="380"/>
      <c r="W54" s="380"/>
      <c r="X54" s="380"/>
      <c r="Y54" s="380"/>
      <c r="Z54" s="380"/>
      <c r="AA54" s="380"/>
      <c r="AB54" s="380"/>
      <c r="AC54" s="380"/>
      <c r="AD54" s="380"/>
      <c r="AE54" s="380"/>
      <c r="AF54" s="380"/>
      <c r="AG54" s="380"/>
      <c r="AH54" s="380"/>
      <c r="AI54" s="381"/>
    </row>
    <row r="55" spans="3:39" ht="18" customHeight="1">
      <c r="C55" s="1126"/>
      <c r="D55" s="1146"/>
      <c r="E55" s="1146"/>
      <c r="F55" s="1146"/>
      <c r="G55" s="1146"/>
      <c r="H55" s="1146"/>
      <c r="I55" s="1146"/>
      <c r="J55" s="1146"/>
      <c r="K55" s="1146"/>
      <c r="L55" s="1146"/>
      <c r="M55" s="1146"/>
      <c r="N55" s="1146"/>
      <c r="O55" s="1146"/>
      <c r="P55" s="1146"/>
      <c r="Q55" s="1146"/>
      <c r="R55" s="1147"/>
      <c r="S55" s="288"/>
      <c r="T55" s="376" t="s">
        <v>81</v>
      </c>
      <c r="U55" s="376"/>
      <c r="V55" s="376"/>
      <c r="W55" s="376"/>
      <c r="X55" s="376"/>
      <c r="Y55" s="376"/>
      <c r="Z55" s="376"/>
      <c r="AA55" s="376"/>
      <c r="AB55" s="376"/>
      <c r="AC55" s="376"/>
      <c r="AD55" s="376"/>
      <c r="AE55" s="376"/>
      <c r="AF55" s="376"/>
      <c r="AG55" s="376"/>
      <c r="AH55" s="376"/>
      <c r="AI55" s="382"/>
    </row>
    <row r="56" spans="3:39" ht="18" customHeight="1">
      <c r="C56" s="1127"/>
      <c r="D56" s="1148"/>
      <c r="E56" s="1148"/>
      <c r="F56" s="1148"/>
      <c r="G56" s="1148"/>
      <c r="H56" s="1148"/>
      <c r="I56" s="1148"/>
      <c r="J56" s="1148"/>
      <c r="K56" s="1148"/>
      <c r="L56" s="1148"/>
      <c r="M56" s="1148"/>
      <c r="N56" s="1148"/>
      <c r="O56" s="1148"/>
      <c r="P56" s="1148"/>
      <c r="Q56" s="1148"/>
      <c r="R56" s="1149"/>
      <c r="S56" s="288"/>
      <c r="T56" s="383" t="s">
        <v>82</v>
      </c>
      <c r="U56" s="384"/>
      <c r="V56" s="384"/>
      <c r="W56" s="384"/>
      <c r="X56" s="384"/>
      <c r="Y56" s="384"/>
      <c r="Z56" s="384"/>
      <c r="AA56" s="384"/>
      <c r="AB56" s="384"/>
      <c r="AC56" s="384"/>
      <c r="AD56" s="384"/>
      <c r="AE56" s="384"/>
      <c r="AF56" s="384"/>
      <c r="AG56" s="384"/>
      <c r="AH56" s="384"/>
      <c r="AI56" s="386"/>
    </row>
    <row r="57" spans="3:39" ht="18" customHeight="1">
      <c r="C57" s="850" t="s">
        <v>14</v>
      </c>
      <c r="D57" s="833" t="s">
        <v>160</v>
      </c>
      <c r="E57" s="1136"/>
      <c r="F57" s="1136"/>
      <c r="G57" s="1136"/>
      <c r="H57" s="1136"/>
      <c r="I57" s="1136"/>
      <c r="J57" s="1136"/>
      <c r="K57" s="1136"/>
      <c r="L57" s="1136"/>
      <c r="M57" s="1136"/>
      <c r="N57" s="1136"/>
      <c r="O57" s="1136"/>
      <c r="P57" s="1136"/>
      <c r="Q57" s="1136"/>
      <c r="R57" s="1137"/>
      <c r="S57" s="1130"/>
      <c r="T57" s="1131"/>
      <c r="U57" s="1131"/>
      <c r="V57" s="1131"/>
      <c r="W57" s="1131"/>
      <c r="X57" s="1131"/>
      <c r="Y57" s="1131"/>
      <c r="Z57" s="1131"/>
      <c r="AA57" s="1131"/>
      <c r="AB57" s="1131"/>
      <c r="AC57" s="1131"/>
      <c r="AD57" s="1131"/>
      <c r="AE57" s="1131"/>
      <c r="AF57" s="1131"/>
      <c r="AG57" s="1131"/>
      <c r="AH57" s="1131"/>
      <c r="AI57" s="1132"/>
    </row>
    <row r="58" spans="3:39" ht="18" customHeight="1">
      <c r="C58" s="1126"/>
      <c r="D58" s="1138"/>
      <c r="E58" s="1139"/>
      <c r="F58" s="1139"/>
      <c r="G58" s="1139"/>
      <c r="H58" s="1139"/>
      <c r="I58" s="1139"/>
      <c r="J58" s="1139"/>
      <c r="K58" s="1139"/>
      <c r="L58" s="1139"/>
      <c r="M58" s="1139"/>
      <c r="N58" s="1139"/>
      <c r="O58" s="1139"/>
      <c r="P58" s="1139"/>
      <c r="Q58" s="1139"/>
      <c r="R58" s="1140"/>
      <c r="S58" s="1133"/>
      <c r="T58" s="1134"/>
      <c r="U58" s="1134"/>
      <c r="V58" s="1134"/>
      <c r="W58" s="1134"/>
      <c r="X58" s="1134"/>
      <c r="Y58" s="1134"/>
      <c r="Z58" s="1134"/>
      <c r="AA58" s="1134"/>
      <c r="AB58" s="1134"/>
      <c r="AC58" s="1134"/>
      <c r="AD58" s="1134"/>
      <c r="AE58" s="1134"/>
      <c r="AF58" s="1134"/>
      <c r="AG58" s="1134"/>
      <c r="AH58" s="1134"/>
      <c r="AI58" s="1135"/>
    </row>
    <row r="59" spans="3:39" ht="18" customHeight="1" thickBot="1">
      <c r="C59" s="1128"/>
      <c r="D59" s="1141"/>
      <c r="E59" s="1142"/>
      <c r="F59" s="1142"/>
      <c r="G59" s="1142"/>
      <c r="H59" s="1142"/>
      <c r="I59" s="1142"/>
      <c r="J59" s="1142"/>
      <c r="K59" s="1142"/>
      <c r="L59" s="1142"/>
      <c r="M59" s="1142"/>
      <c r="N59" s="1142"/>
      <c r="O59" s="1142"/>
      <c r="P59" s="1142"/>
      <c r="Q59" s="1142"/>
      <c r="R59" s="1143"/>
      <c r="S59" s="393"/>
      <c r="T59" s="388"/>
      <c r="U59" s="388"/>
      <c r="V59" s="388"/>
      <c r="W59" s="388"/>
      <c r="X59" s="388"/>
      <c r="Y59" s="388"/>
      <c r="Z59" s="388"/>
      <c r="AA59" s="388"/>
      <c r="AB59" s="388"/>
      <c r="AC59" s="388"/>
      <c r="AD59" s="388"/>
      <c r="AE59" s="388"/>
      <c r="AF59" s="388"/>
      <c r="AG59" s="388"/>
      <c r="AH59" s="388"/>
      <c r="AI59" s="394"/>
    </row>
    <row r="60" spans="3:39" ht="18" customHeight="1">
      <c r="C60" s="168"/>
      <c r="D60" s="101"/>
      <c r="E60" s="101"/>
      <c r="F60" s="101"/>
      <c r="G60" s="101"/>
      <c r="H60" s="101"/>
      <c r="I60" s="101"/>
      <c r="J60" s="101"/>
      <c r="K60" s="101"/>
      <c r="L60" s="101"/>
      <c r="M60" s="101"/>
      <c r="N60" s="101"/>
      <c r="O60" s="101"/>
      <c r="P60" s="101"/>
      <c r="Q60" s="101"/>
      <c r="R60" s="57"/>
      <c r="S60" s="57"/>
      <c r="T60" s="57"/>
      <c r="U60" s="57"/>
      <c r="V60" s="57"/>
      <c r="W60" s="57"/>
      <c r="X60" s="57"/>
      <c r="Y60" s="57"/>
      <c r="Z60" s="57"/>
      <c r="AA60" s="57"/>
      <c r="AB60" s="57"/>
      <c r="AC60" s="57"/>
      <c r="AD60" s="57"/>
      <c r="AE60" s="57"/>
      <c r="AF60" s="57"/>
      <c r="AG60" s="57"/>
      <c r="AH60" s="57"/>
    </row>
    <row r="61" spans="3:39" ht="18" customHeight="1">
      <c r="C61" s="1" t="s">
        <v>107</v>
      </c>
    </row>
    <row r="62" spans="3:39" s="9" customFormat="1" ht="18" customHeight="1">
      <c r="C62" s="1"/>
      <c r="D62" s="1"/>
      <c r="E62" s="1"/>
      <c r="F62" s="1"/>
      <c r="G62" s="1"/>
      <c r="H62" s="1"/>
      <c r="I62" s="1"/>
      <c r="J62" s="1"/>
      <c r="K62" s="1"/>
      <c r="L62" s="1"/>
      <c r="M62" s="1"/>
      <c r="N62" s="1"/>
      <c r="O62" s="1"/>
      <c r="P62" s="1"/>
      <c r="Q62" s="1"/>
      <c r="R62" s="1120" t="str">
        <f>【様式６】実績報告書Ⅰ!Q61</f>
        <v>令和　　年　　月　　日</v>
      </c>
      <c r="S62" s="1120"/>
      <c r="T62" s="1120"/>
      <c r="U62" s="1120"/>
      <c r="V62" s="1120"/>
      <c r="W62" s="1120"/>
      <c r="X62" s="1120"/>
      <c r="Y62" s="1120"/>
      <c r="Z62" s="1125"/>
      <c r="AA62" s="1125"/>
      <c r="AB62" s="1125"/>
      <c r="AC62" s="1125"/>
      <c r="AD62" s="1125"/>
      <c r="AE62" s="1125"/>
      <c r="AF62" s="1125"/>
      <c r="AG62" s="1125"/>
      <c r="AH62" s="1125"/>
    </row>
    <row r="63" spans="3:39" s="9" customFormat="1" ht="18" customHeight="1">
      <c r="C63" s="1"/>
      <c r="D63" s="1"/>
      <c r="E63" s="1"/>
      <c r="F63" s="1"/>
      <c r="G63" s="1"/>
      <c r="H63" s="1"/>
      <c r="I63" s="1"/>
      <c r="J63" s="1"/>
      <c r="K63" s="1"/>
      <c r="L63" s="1"/>
      <c r="M63" s="1"/>
      <c r="N63" s="1"/>
      <c r="O63" s="1"/>
      <c r="P63" s="1"/>
      <c r="Q63" s="1"/>
      <c r="R63" s="344"/>
      <c r="S63" s="344"/>
      <c r="T63" s="1123" t="s">
        <v>10</v>
      </c>
      <c r="U63" s="1123"/>
      <c r="V63" s="1123"/>
      <c r="W63" s="1123"/>
      <c r="X63" s="1123"/>
      <c r="Y63" s="1123"/>
      <c r="Z63" s="1124">
        <f>事業者入力!D27</f>
        <v>0</v>
      </c>
      <c r="AA63" s="1124"/>
      <c r="AB63" s="1124"/>
      <c r="AC63" s="1124"/>
      <c r="AD63" s="1124"/>
      <c r="AE63" s="1124"/>
      <c r="AF63" s="1124"/>
      <c r="AG63" s="1124"/>
      <c r="AH63" s="1124"/>
    </row>
    <row r="64" spans="3:39" s="9" customFormat="1" ht="18" customHeight="1">
      <c r="C64" s="1"/>
      <c r="D64" s="1"/>
      <c r="E64" s="1"/>
      <c r="F64" s="1"/>
      <c r="G64" s="1"/>
      <c r="H64" s="1"/>
      <c r="I64" s="1"/>
      <c r="J64" s="1"/>
      <c r="K64" s="1"/>
      <c r="L64" s="1"/>
      <c r="M64" s="1"/>
      <c r="N64" s="1"/>
      <c r="O64" s="1"/>
      <c r="P64" s="1"/>
      <c r="Q64" s="1"/>
      <c r="R64" s="344"/>
      <c r="S64" s="344"/>
      <c r="T64" s="1121" t="s">
        <v>11</v>
      </c>
      <c r="U64" s="1121"/>
      <c r="V64" s="1121"/>
      <c r="W64" s="1121"/>
      <c r="X64" s="1121"/>
      <c r="Y64" s="1121"/>
      <c r="Z64" s="1122">
        <f>事業者入力!D29</f>
        <v>0</v>
      </c>
      <c r="AA64" s="1122"/>
      <c r="AB64" s="1122"/>
      <c r="AC64" s="1122"/>
      <c r="AD64" s="1122"/>
      <c r="AE64" s="1122"/>
      <c r="AF64" s="1122"/>
      <c r="AG64" s="1122"/>
      <c r="AH64" s="1122"/>
    </row>
    <row r="65" spans="3:34" s="9" customFormat="1" ht="18" customHeight="1"/>
    <row r="66" spans="3:34" ht="18" customHeight="1">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row>
    <row r="67" spans="3:34" ht="18" customHeight="1">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row>
    <row r="68" spans="3:34" ht="18" customHeight="1">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row>
  </sheetData>
  <mergeCells count="84">
    <mergeCell ref="H36:Q36"/>
    <mergeCell ref="R36:AH36"/>
    <mergeCell ref="R37:AH37"/>
    <mergeCell ref="H42:Q42"/>
    <mergeCell ref="H44:Q44"/>
    <mergeCell ref="D41:P41"/>
    <mergeCell ref="R41:AH41"/>
    <mergeCell ref="R42:AH42"/>
    <mergeCell ref="D43:P43"/>
    <mergeCell ref="R43:AH43"/>
    <mergeCell ref="R12:AH12"/>
    <mergeCell ref="C11:C12"/>
    <mergeCell ref="D11:Q11"/>
    <mergeCell ref="R11:AH11"/>
    <mergeCell ref="F12:Q12"/>
    <mergeCell ref="D13:Q14"/>
    <mergeCell ref="R13:Z13"/>
    <mergeCell ref="AA13:AI13"/>
    <mergeCell ref="R14:Z14"/>
    <mergeCell ref="AA14:AI14"/>
    <mergeCell ref="B2:AI2"/>
    <mergeCell ref="P7:U7"/>
    <mergeCell ref="D15:K15"/>
    <mergeCell ref="S15:AI15"/>
    <mergeCell ref="D16:Q18"/>
    <mergeCell ref="S16:AI16"/>
    <mergeCell ref="R10:AH10"/>
    <mergeCell ref="S17:AI17"/>
    <mergeCell ref="S18:AI18"/>
    <mergeCell ref="P6:U6"/>
    <mergeCell ref="V6:AH6"/>
    <mergeCell ref="P4:U4"/>
    <mergeCell ref="V4:AH4"/>
    <mergeCell ref="P5:U5"/>
    <mergeCell ref="V5:AH5"/>
    <mergeCell ref="C13:C14"/>
    <mergeCell ref="R52:Z52"/>
    <mergeCell ref="R31:AH31"/>
    <mergeCell ref="R32:AH32"/>
    <mergeCell ref="C22:C23"/>
    <mergeCell ref="D22:Q23"/>
    <mergeCell ref="G24:Q24"/>
    <mergeCell ref="R22:S22"/>
    <mergeCell ref="V22:W22"/>
    <mergeCell ref="R23:AH23"/>
    <mergeCell ref="D26:AI26"/>
    <mergeCell ref="R48:Z48"/>
    <mergeCell ref="AA48:AI48"/>
    <mergeCell ref="R49:AH49"/>
    <mergeCell ref="D49:Q49"/>
    <mergeCell ref="H35:Q35"/>
    <mergeCell ref="R35:AH35"/>
    <mergeCell ref="D19:Q19"/>
    <mergeCell ref="R19:AI19"/>
    <mergeCell ref="R24:AH24"/>
    <mergeCell ref="D48:Q48"/>
    <mergeCell ref="R44:AH44"/>
    <mergeCell ref="D25:Q25"/>
    <mergeCell ref="R25:AI25"/>
    <mergeCell ref="R29:AH29"/>
    <mergeCell ref="R30:AH30"/>
    <mergeCell ref="H33:Q33"/>
    <mergeCell ref="R34:AH34"/>
    <mergeCell ref="G31:Q31"/>
    <mergeCell ref="G32:Q32"/>
    <mergeCell ref="D29:Q29"/>
    <mergeCell ref="G37:Q37"/>
    <mergeCell ref="R38:AH38"/>
    <mergeCell ref="R62:Y62"/>
    <mergeCell ref="C51:C52"/>
    <mergeCell ref="T64:Y64"/>
    <mergeCell ref="Z64:AH64"/>
    <mergeCell ref="T63:Y63"/>
    <mergeCell ref="Z63:AH63"/>
    <mergeCell ref="Z62:AH62"/>
    <mergeCell ref="C53:C56"/>
    <mergeCell ref="C57:C59"/>
    <mergeCell ref="R51:Z51"/>
    <mergeCell ref="AA51:AI51"/>
    <mergeCell ref="S57:AI58"/>
    <mergeCell ref="D57:R59"/>
    <mergeCell ref="D53:R56"/>
    <mergeCell ref="D51:Q52"/>
    <mergeCell ref="AA52:AI52"/>
  </mergeCells>
  <phoneticPr fontId="4"/>
  <conditionalFormatting sqref="V4:AH7">
    <cfRule type="containsBlanks" dxfId="19" priority="1">
      <formula>LEN(TRIM(V4))=0</formula>
    </cfRule>
  </conditionalFormatting>
  <dataValidations count="2">
    <dataValidation type="list" allowBlank="1" showInputMessage="1" showErrorMessage="1" sqref="S53:S56 R15:R18" xr:uid="{00000000-0002-0000-0E00-000000000000}">
      <formula1>$AL$1:$AL$2</formula1>
    </dataValidation>
    <dataValidation type="list" allowBlank="1" showInputMessage="1" showErrorMessage="1" sqref="AA48:AI48" xr:uid="{00000000-0002-0000-0E00-000001000000}">
      <formula1>$AM$48:$AM$49</formula1>
    </dataValidation>
  </dataValidations>
  <pageMargins left="0.70866141732283472" right="0.70866141732283472" top="0.74803149606299213" bottom="0.74803149606299213" header="0.31496062992125984" footer="0.31496062992125984"/>
  <pageSetup paperSize="9" scale="33" orientation="landscape" r:id="rId1"/>
  <rowBreaks count="1" manualBreakCount="1">
    <brk id="39" max="35"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pageSetUpPr fitToPage="1"/>
  </sheetPr>
  <dimension ref="A1:BF49"/>
  <sheetViews>
    <sheetView showGridLines="0" view="pageBreakPreview" topLeftCell="A4" zoomScale="72" zoomScaleNormal="85" zoomScaleSheetLayoutView="40" workbookViewId="0">
      <selection activeCell="AH20" sqref="AH20:AV20"/>
    </sheetView>
  </sheetViews>
  <sheetFormatPr defaultColWidth="9" defaultRowHeight="13.2"/>
  <cols>
    <col min="1" max="5" width="5.6640625" style="16" customWidth="1"/>
    <col min="6" max="8" width="3.109375" style="16" customWidth="1"/>
    <col min="9" max="10" width="3.21875" style="16" customWidth="1"/>
    <col min="11" max="13" width="3.77734375" style="16" customWidth="1"/>
    <col min="14" max="17" width="3.21875" style="16" customWidth="1"/>
    <col min="18" max="20" width="2.88671875" style="16" customWidth="1"/>
    <col min="21" max="22" width="3" style="16" customWidth="1"/>
    <col min="23" max="23" width="4.6640625" style="16" customWidth="1"/>
    <col min="24" max="25" width="3" style="16" customWidth="1"/>
    <col min="26" max="26" width="4.6640625" style="16" customWidth="1"/>
    <col min="27" max="28" width="3" style="16" customWidth="1"/>
    <col min="29" max="32" width="2.88671875" style="16" customWidth="1"/>
    <col min="33" max="33" width="2.6640625" style="16" customWidth="1"/>
    <col min="34" max="36" width="2.88671875" style="16" customWidth="1"/>
    <col min="37" max="37" width="3.5546875" style="16" customWidth="1"/>
    <col min="38" max="38" width="3" style="16" customWidth="1"/>
    <col min="39" max="39" width="4.6640625" style="16" customWidth="1"/>
    <col min="40" max="41" width="3" style="16" customWidth="1"/>
    <col min="42" max="42" width="4.6640625" style="16" customWidth="1"/>
    <col min="43" max="44" width="3" style="16" customWidth="1"/>
    <col min="45" max="48" width="2.88671875" style="16" customWidth="1"/>
    <col min="49" max="49" width="6" style="16" customWidth="1"/>
    <col min="50" max="16384" width="9" style="16"/>
  </cols>
  <sheetData>
    <row r="1" spans="1:58" ht="15" thickBot="1">
      <c r="A1" s="102" t="s">
        <v>161</v>
      </c>
      <c r="B1" s="102"/>
      <c r="C1" s="102"/>
      <c r="D1" s="102"/>
      <c r="E1" s="102"/>
      <c r="F1" s="103"/>
    </row>
    <row r="2" spans="1:58" ht="20.25" customHeight="1" thickBot="1">
      <c r="A2" s="102"/>
      <c r="B2" s="102"/>
      <c r="C2" s="102"/>
      <c r="D2" s="102"/>
      <c r="E2" s="102"/>
      <c r="F2" s="103"/>
      <c r="AH2" s="1286" t="s">
        <v>25</v>
      </c>
      <c r="AI2" s="1287"/>
      <c r="AJ2" s="1287"/>
      <c r="AK2" s="1287"/>
      <c r="AL2" s="1288"/>
      <c r="AM2" s="1289">
        <f>【様式８】実績報告書Ⅱ!V5</f>
        <v>0</v>
      </c>
      <c r="AN2" s="1290"/>
      <c r="AO2" s="1290"/>
      <c r="AP2" s="1290"/>
      <c r="AQ2" s="1290"/>
      <c r="AR2" s="1290"/>
      <c r="AS2" s="1290"/>
      <c r="AT2" s="1290"/>
      <c r="AU2" s="1290"/>
      <c r="AV2" s="1290"/>
      <c r="AW2" s="1291"/>
    </row>
    <row r="3" spans="1:58" ht="30" customHeight="1">
      <c r="A3" s="18" t="s">
        <v>162</v>
      </c>
      <c r="B3" s="462"/>
      <c r="C3" s="462"/>
      <c r="D3" s="462"/>
      <c r="E3" s="462"/>
      <c r="F3" s="104"/>
    </row>
    <row r="4" spans="1:58" ht="15.6" customHeight="1" thickBot="1">
      <c r="A4" s="1297" t="s">
        <v>163</v>
      </c>
      <c r="B4" s="1297"/>
      <c r="C4" s="1297"/>
      <c r="D4" s="1297"/>
      <c r="E4" s="1297"/>
      <c r="F4" s="1297"/>
      <c r="G4" s="1298"/>
      <c r="H4" s="1298"/>
      <c r="I4" s="1298"/>
      <c r="J4" s="1298"/>
      <c r="K4" s="1298"/>
      <c r="L4" s="1298"/>
      <c r="M4" s="1298"/>
      <c r="N4" s="1298"/>
      <c r="O4" s="1298"/>
      <c r="P4" s="1298"/>
      <c r="Q4" s="1298"/>
      <c r="R4" s="1298"/>
      <c r="S4" s="1298"/>
      <c r="T4" s="1298"/>
      <c r="U4" s="1298"/>
      <c r="V4" s="1298"/>
      <c r="W4" s="1298"/>
      <c r="X4" s="1298"/>
      <c r="Y4" s="1298"/>
      <c r="Z4" s="1298"/>
      <c r="AA4" s="1298"/>
      <c r="AB4" s="1298"/>
      <c r="AC4" s="1298"/>
      <c r="AD4" s="1298"/>
      <c r="AE4" s="1298"/>
      <c r="AF4" s="1298"/>
      <c r="AG4" s="1298"/>
      <c r="AH4" s="1299"/>
      <c r="AI4" s="1299"/>
      <c r="AJ4" s="1299"/>
      <c r="AK4" s="1299"/>
      <c r="AL4" s="1299"/>
      <c r="AM4" s="1299"/>
      <c r="AN4" s="1299"/>
      <c r="AO4" s="1299"/>
      <c r="AP4" s="1299"/>
      <c r="AQ4" s="1299"/>
      <c r="AR4" s="1299"/>
      <c r="AS4" s="1299"/>
      <c r="AT4" s="1299"/>
      <c r="AU4" s="1299"/>
      <c r="AV4" s="1299"/>
      <c r="AW4" s="1299"/>
    </row>
    <row r="5" spans="1:58" s="17" customFormat="1" ht="31.5" customHeight="1">
      <c r="A5" s="1339" t="s">
        <v>60</v>
      </c>
      <c r="B5" s="1219" t="s">
        <v>327</v>
      </c>
      <c r="C5" s="1220"/>
      <c r="D5" s="1220"/>
      <c r="E5" s="1221"/>
      <c r="F5" s="1346" t="s">
        <v>124</v>
      </c>
      <c r="G5" s="1347"/>
      <c r="H5" s="1347"/>
      <c r="I5" s="1347"/>
      <c r="J5" s="1359"/>
      <c r="K5" s="1346" t="s">
        <v>5</v>
      </c>
      <c r="L5" s="1347"/>
      <c r="M5" s="1359"/>
      <c r="N5" s="1219" t="s">
        <v>125</v>
      </c>
      <c r="O5" s="1220"/>
      <c r="P5" s="1220"/>
      <c r="Q5" s="1221"/>
      <c r="R5" s="1346" t="s">
        <v>126</v>
      </c>
      <c r="S5" s="1347"/>
      <c r="T5" s="1347"/>
      <c r="U5" s="1347"/>
      <c r="V5" s="1347"/>
      <c r="W5" s="1347"/>
      <c r="X5" s="1347"/>
      <c r="Y5" s="1347"/>
      <c r="Z5" s="1347"/>
      <c r="AA5" s="1347"/>
      <c r="AB5" s="1347"/>
      <c r="AC5" s="1347"/>
      <c r="AD5" s="1347"/>
      <c r="AE5" s="1347"/>
      <c r="AF5" s="1347"/>
      <c r="AG5" s="1347"/>
      <c r="AH5" s="1347"/>
      <c r="AI5" s="1347"/>
      <c r="AJ5" s="1347"/>
      <c r="AK5" s="1347"/>
      <c r="AL5" s="1347"/>
      <c r="AM5" s="1347"/>
      <c r="AN5" s="1347"/>
      <c r="AO5" s="1347"/>
      <c r="AP5" s="1347"/>
      <c r="AQ5" s="1347"/>
      <c r="AR5" s="1347"/>
      <c r="AS5" s="1347"/>
      <c r="AT5" s="1347"/>
      <c r="AU5" s="1347"/>
      <c r="AV5" s="1347"/>
      <c r="AW5" s="1348"/>
      <c r="AX5" s="1249" t="s">
        <v>36</v>
      </c>
      <c r="AY5" s="1250"/>
      <c r="AZ5" s="1251"/>
    </row>
    <row r="6" spans="1:58" s="17" customFormat="1" ht="31.5" customHeight="1" thickBot="1">
      <c r="A6" s="1340"/>
      <c r="B6" s="1222"/>
      <c r="C6" s="1223"/>
      <c r="D6" s="1223"/>
      <c r="E6" s="1224"/>
      <c r="F6" s="1360"/>
      <c r="G6" s="1361"/>
      <c r="H6" s="1361"/>
      <c r="I6" s="1361"/>
      <c r="J6" s="1362"/>
      <c r="K6" s="1360"/>
      <c r="L6" s="1361"/>
      <c r="M6" s="1362"/>
      <c r="N6" s="1222"/>
      <c r="O6" s="1223"/>
      <c r="P6" s="1223"/>
      <c r="Q6" s="1224"/>
      <c r="R6" s="68"/>
      <c r="S6" s="69"/>
      <c r="T6" s="69"/>
      <c r="U6" s="69"/>
      <c r="V6" s="69"/>
      <c r="W6" s="69"/>
      <c r="X6" s="69"/>
      <c r="Y6" s="69"/>
      <c r="Z6" s="69"/>
      <c r="AA6" s="69"/>
      <c r="AB6" s="69"/>
      <c r="AC6" s="69"/>
      <c r="AD6" s="69"/>
      <c r="AE6" s="69"/>
      <c r="AF6" s="69"/>
      <c r="AG6" s="69"/>
      <c r="AH6" s="1296" t="s">
        <v>140</v>
      </c>
      <c r="AI6" s="846"/>
      <c r="AJ6" s="846"/>
      <c r="AK6" s="846"/>
      <c r="AL6" s="846"/>
      <c r="AM6" s="846"/>
      <c r="AN6" s="846"/>
      <c r="AO6" s="846"/>
      <c r="AP6" s="846"/>
      <c r="AQ6" s="846"/>
      <c r="AR6" s="846"/>
      <c r="AS6" s="846"/>
      <c r="AT6" s="846"/>
      <c r="AU6" s="846"/>
      <c r="AV6" s="846"/>
      <c r="AW6" s="847"/>
      <c r="AX6" s="1252"/>
      <c r="AY6" s="1253"/>
      <c r="AZ6" s="1254"/>
    </row>
    <row r="7" spans="1:58" ht="30.6" customHeight="1">
      <c r="A7" s="349" t="s">
        <v>127</v>
      </c>
      <c r="B7" s="1245" t="s">
        <v>544</v>
      </c>
      <c r="C7" s="1246"/>
      <c r="D7" s="1246"/>
      <c r="E7" s="1246"/>
      <c r="F7" s="1355" t="s">
        <v>128</v>
      </c>
      <c r="G7" s="1356"/>
      <c r="H7" s="1356"/>
      <c r="I7" s="1356"/>
      <c r="J7" s="1356"/>
      <c r="K7" s="1357" t="s">
        <v>129</v>
      </c>
      <c r="L7" s="1358"/>
      <c r="M7" s="1358"/>
      <c r="N7" s="1271" t="s">
        <v>78</v>
      </c>
      <c r="O7" s="1272"/>
      <c r="P7" s="1273"/>
      <c r="Q7" s="1274"/>
      <c r="R7" s="1292">
        <v>40000</v>
      </c>
      <c r="S7" s="1293"/>
      <c r="T7" s="1293"/>
      <c r="U7" s="350" t="s">
        <v>15</v>
      </c>
      <c r="V7" s="350" t="s">
        <v>130</v>
      </c>
      <c r="W7" s="351">
        <v>12</v>
      </c>
      <c r="X7" s="350" t="s">
        <v>131</v>
      </c>
      <c r="Y7" s="350" t="s">
        <v>130</v>
      </c>
      <c r="Z7" s="351">
        <v>2</v>
      </c>
      <c r="AA7" s="350" t="s">
        <v>6</v>
      </c>
      <c r="AB7" s="350" t="s">
        <v>132</v>
      </c>
      <c r="AC7" s="1293">
        <f>R7*W7*Z7</f>
        <v>960000</v>
      </c>
      <c r="AD7" s="1293"/>
      <c r="AE7" s="1293"/>
      <c r="AF7" s="1293"/>
      <c r="AG7" s="352" t="s">
        <v>15</v>
      </c>
      <c r="AH7" s="1292">
        <v>2000</v>
      </c>
      <c r="AI7" s="1293"/>
      <c r="AJ7" s="1293"/>
      <c r="AK7" s="350" t="s">
        <v>15</v>
      </c>
      <c r="AL7" s="350" t="s">
        <v>130</v>
      </c>
      <c r="AM7" s="351">
        <v>12</v>
      </c>
      <c r="AN7" s="350" t="s">
        <v>131</v>
      </c>
      <c r="AO7" s="350" t="s">
        <v>130</v>
      </c>
      <c r="AP7" s="351">
        <v>2</v>
      </c>
      <c r="AQ7" s="350" t="s">
        <v>6</v>
      </c>
      <c r="AR7" s="350" t="s">
        <v>132</v>
      </c>
      <c r="AS7" s="1293">
        <f>AH7*AM7*AP7</f>
        <v>48000</v>
      </c>
      <c r="AT7" s="1293"/>
      <c r="AU7" s="1293"/>
      <c r="AV7" s="1293"/>
      <c r="AW7" s="353" t="s">
        <v>15</v>
      </c>
      <c r="AX7" s="1283"/>
      <c r="AY7" s="1284"/>
      <c r="AZ7" s="1285"/>
    </row>
    <row r="8" spans="1:58" ht="23.4" customHeight="1">
      <c r="A8" s="354" t="s">
        <v>133</v>
      </c>
      <c r="B8" s="1247" t="s">
        <v>326</v>
      </c>
      <c r="C8" s="1248"/>
      <c r="D8" s="1248"/>
      <c r="E8" s="1248"/>
      <c r="F8" s="1363" t="s">
        <v>134</v>
      </c>
      <c r="G8" s="1364"/>
      <c r="H8" s="1364"/>
      <c r="I8" s="1364"/>
      <c r="J8" s="1364"/>
      <c r="K8" s="1365" t="s">
        <v>129</v>
      </c>
      <c r="L8" s="1366"/>
      <c r="M8" s="1366"/>
      <c r="N8" s="1263" t="s">
        <v>651</v>
      </c>
      <c r="O8" s="1264"/>
      <c r="P8" s="1264"/>
      <c r="Q8" s="1330"/>
      <c r="R8" s="1255">
        <v>40000</v>
      </c>
      <c r="S8" s="1256"/>
      <c r="T8" s="1256"/>
      <c r="U8" s="355" t="s">
        <v>15</v>
      </c>
      <c r="V8" s="355" t="s">
        <v>130</v>
      </c>
      <c r="W8" s="356">
        <v>12</v>
      </c>
      <c r="X8" s="355" t="s">
        <v>131</v>
      </c>
      <c r="Y8" s="355" t="s">
        <v>130</v>
      </c>
      <c r="Z8" s="356">
        <v>1</v>
      </c>
      <c r="AA8" s="355" t="s">
        <v>6</v>
      </c>
      <c r="AB8" s="355" t="s">
        <v>132</v>
      </c>
      <c r="AC8" s="1256">
        <f>R8*W8*Z8</f>
        <v>480000</v>
      </c>
      <c r="AD8" s="1256"/>
      <c r="AE8" s="1256"/>
      <c r="AF8" s="1256"/>
      <c r="AG8" s="357" t="s">
        <v>15</v>
      </c>
      <c r="AH8" s="1255">
        <v>2000</v>
      </c>
      <c r="AI8" s="1256"/>
      <c r="AJ8" s="1256"/>
      <c r="AK8" s="355" t="s">
        <v>15</v>
      </c>
      <c r="AL8" s="355" t="s">
        <v>130</v>
      </c>
      <c r="AM8" s="356">
        <v>12</v>
      </c>
      <c r="AN8" s="355" t="s">
        <v>131</v>
      </c>
      <c r="AO8" s="355" t="s">
        <v>130</v>
      </c>
      <c r="AP8" s="356">
        <v>1</v>
      </c>
      <c r="AQ8" s="355" t="s">
        <v>6</v>
      </c>
      <c r="AR8" s="355" t="s">
        <v>132</v>
      </c>
      <c r="AS8" s="1256">
        <f>AH8*AM8*AP8</f>
        <v>24000</v>
      </c>
      <c r="AT8" s="1256"/>
      <c r="AU8" s="1256"/>
      <c r="AV8" s="1256"/>
      <c r="AW8" s="358" t="s">
        <v>15</v>
      </c>
      <c r="AX8" s="1283"/>
      <c r="AY8" s="1284"/>
      <c r="AZ8" s="1285"/>
    </row>
    <row r="9" spans="1:58" ht="23.4" customHeight="1">
      <c r="A9" s="354" t="s">
        <v>135</v>
      </c>
      <c r="B9" s="1247" t="s">
        <v>545</v>
      </c>
      <c r="C9" s="1248"/>
      <c r="D9" s="1248"/>
      <c r="E9" s="1248"/>
      <c r="F9" s="1257" t="s">
        <v>136</v>
      </c>
      <c r="G9" s="1258"/>
      <c r="H9" s="1258"/>
      <c r="I9" s="1258"/>
      <c r="J9" s="1259"/>
      <c r="K9" s="1260" t="s">
        <v>137</v>
      </c>
      <c r="L9" s="1261"/>
      <c r="M9" s="1262"/>
      <c r="N9" s="1263" t="s">
        <v>651</v>
      </c>
      <c r="O9" s="1264"/>
      <c r="P9" s="1265"/>
      <c r="Q9" s="1266"/>
      <c r="R9" s="1255">
        <v>40000</v>
      </c>
      <c r="S9" s="1256"/>
      <c r="T9" s="1256"/>
      <c r="U9" s="355" t="s">
        <v>15</v>
      </c>
      <c r="V9" s="355" t="s">
        <v>130</v>
      </c>
      <c r="W9" s="356">
        <v>12</v>
      </c>
      <c r="X9" s="355" t="s">
        <v>131</v>
      </c>
      <c r="Y9" s="355" t="s">
        <v>130</v>
      </c>
      <c r="Z9" s="356">
        <v>1</v>
      </c>
      <c r="AA9" s="355" t="s">
        <v>6</v>
      </c>
      <c r="AB9" s="355" t="s">
        <v>132</v>
      </c>
      <c r="AC9" s="1256">
        <f t="shared" ref="AC9" si="0">R9*W9*Z9</f>
        <v>480000</v>
      </c>
      <c r="AD9" s="1256"/>
      <c r="AE9" s="1256"/>
      <c r="AF9" s="1256"/>
      <c r="AG9" s="357" t="s">
        <v>15</v>
      </c>
      <c r="AH9" s="1255">
        <v>2000</v>
      </c>
      <c r="AI9" s="1256"/>
      <c r="AJ9" s="1256"/>
      <c r="AK9" s="355" t="s">
        <v>15</v>
      </c>
      <c r="AL9" s="355" t="s">
        <v>130</v>
      </c>
      <c r="AM9" s="356">
        <v>12</v>
      </c>
      <c r="AN9" s="355" t="s">
        <v>131</v>
      </c>
      <c r="AO9" s="355" t="s">
        <v>130</v>
      </c>
      <c r="AP9" s="356">
        <v>1</v>
      </c>
      <c r="AQ9" s="355" t="s">
        <v>6</v>
      </c>
      <c r="AR9" s="355" t="s">
        <v>132</v>
      </c>
      <c r="AS9" s="1256">
        <f t="shared" ref="AS9" si="1">AH9*AM9*AP9</f>
        <v>24000</v>
      </c>
      <c r="AT9" s="1256"/>
      <c r="AU9" s="1256"/>
      <c r="AV9" s="1256"/>
      <c r="AW9" s="358" t="s">
        <v>15</v>
      </c>
      <c r="AX9" s="1283"/>
      <c r="AY9" s="1284"/>
      <c r="AZ9" s="1285"/>
    </row>
    <row r="10" spans="1:58" ht="23.4" customHeight="1">
      <c r="A10" s="333">
        <v>1</v>
      </c>
      <c r="B10" s="1231"/>
      <c r="C10" s="1232"/>
      <c r="D10" s="1232"/>
      <c r="E10" s="1232"/>
      <c r="F10" s="1267"/>
      <c r="G10" s="1268"/>
      <c r="H10" s="1268"/>
      <c r="I10" s="1268"/>
      <c r="J10" s="1268"/>
      <c r="K10" s="1235"/>
      <c r="L10" s="1236"/>
      <c r="M10" s="1236"/>
      <c r="N10" s="1235"/>
      <c r="O10" s="1236"/>
      <c r="P10" s="1236"/>
      <c r="Q10" s="1237"/>
      <c r="R10" s="1269"/>
      <c r="S10" s="1270"/>
      <c r="T10" s="1270"/>
      <c r="U10" s="334" t="s">
        <v>15</v>
      </c>
      <c r="V10" s="334" t="s">
        <v>130</v>
      </c>
      <c r="W10" s="335"/>
      <c r="X10" s="334" t="s">
        <v>131</v>
      </c>
      <c r="Y10" s="334" t="s">
        <v>130</v>
      </c>
      <c r="Z10" s="335"/>
      <c r="AA10" s="334" t="s">
        <v>6</v>
      </c>
      <c r="AB10" s="334" t="s">
        <v>132</v>
      </c>
      <c r="AC10" s="1170">
        <f>R10*W10*Z10</f>
        <v>0</v>
      </c>
      <c r="AD10" s="1170"/>
      <c r="AE10" s="1170"/>
      <c r="AF10" s="1170"/>
      <c r="AG10" s="336" t="s">
        <v>15</v>
      </c>
      <c r="AH10" s="1269"/>
      <c r="AI10" s="1270"/>
      <c r="AJ10" s="1270"/>
      <c r="AK10" s="334" t="s">
        <v>15</v>
      </c>
      <c r="AL10" s="334" t="s">
        <v>130</v>
      </c>
      <c r="AM10" s="335"/>
      <c r="AN10" s="334" t="s">
        <v>131</v>
      </c>
      <c r="AO10" s="334" t="s">
        <v>130</v>
      </c>
      <c r="AP10" s="335"/>
      <c r="AQ10" s="334" t="s">
        <v>6</v>
      </c>
      <c r="AR10" s="334" t="s">
        <v>132</v>
      </c>
      <c r="AS10" s="1170">
        <f>AH10*AM10*AP10</f>
        <v>0</v>
      </c>
      <c r="AT10" s="1170"/>
      <c r="AU10" s="1170"/>
      <c r="AV10" s="1170"/>
      <c r="AW10" s="337" t="s">
        <v>15</v>
      </c>
      <c r="AX10" s="1283"/>
      <c r="AY10" s="1284"/>
      <c r="AZ10" s="1285"/>
      <c r="BB10" s="16" t="s">
        <v>323</v>
      </c>
      <c r="BD10" s="60"/>
      <c r="BF10" s="60">
        <f>MIN(R10:T19)</f>
        <v>0</v>
      </c>
    </row>
    <row r="11" spans="1:58" ht="23.4" customHeight="1">
      <c r="A11" s="333">
        <v>2</v>
      </c>
      <c r="B11" s="1231"/>
      <c r="C11" s="1232"/>
      <c r="D11" s="1232"/>
      <c r="E11" s="1232"/>
      <c r="F11" s="1267"/>
      <c r="G11" s="1268"/>
      <c r="H11" s="1268"/>
      <c r="I11" s="1268"/>
      <c r="J11" s="1268"/>
      <c r="K11" s="1235"/>
      <c r="L11" s="1236"/>
      <c r="M11" s="1236"/>
      <c r="N11" s="1235"/>
      <c r="O11" s="1236"/>
      <c r="P11" s="1236"/>
      <c r="Q11" s="1237"/>
      <c r="R11" s="1269"/>
      <c r="S11" s="1270"/>
      <c r="T11" s="1270"/>
      <c r="U11" s="334" t="s">
        <v>15</v>
      </c>
      <c r="V11" s="334" t="s">
        <v>130</v>
      </c>
      <c r="W11" s="335"/>
      <c r="X11" s="334" t="s">
        <v>131</v>
      </c>
      <c r="Y11" s="334" t="s">
        <v>130</v>
      </c>
      <c r="Z11" s="335"/>
      <c r="AA11" s="334" t="s">
        <v>6</v>
      </c>
      <c r="AB11" s="334" t="s">
        <v>132</v>
      </c>
      <c r="AC11" s="1170">
        <f t="shared" ref="AC11:AC19" si="2">R11*W11*Z11</f>
        <v>0</v>
      </c>
      <c r="AD11" s="1170"/>
      <c r="AE11" s="1170"/>
      <c r="AF11" s="1170"/>
      <c r="AG11" s="336" t="s">
        <v>15</v>
      </c>
      <c r="AH11" s="1269"/>
      <c r="AI11" s="1270"/>
      <c r="AJ11" s="1270"/>
      <c r="AK11" s="334" t="s">
        <v>15</v>
      </c>
      <c r="AL11" s="334" t="s">
        <v>130</v>
      </c>
      <c r="AM11" s="335"/>
      <c r="AN11" s="334" t="s">
        <v>131</v>
      </c>
      <c r="AO11" s="334" t="s">
        <v>130</v>
      </c>
      <c r="AP11" s="335"/>
      <c r="AQ11" s="334" t="s">
        <v>6</v>
      </c>
      <c r="AR11" s="334" t="s">
        <v>132</v>
      </c>
      <c r="AS11" s="1170">
        <f t="shared" ref="AS11:AS13" si="3">AH11*AM11*AP11</f>
        <v>0</v>
      </c>
      <c r="AT11" s="1170"/>
      <c r="AU11" s="1170"/>
      <c r="AV11" s="1170"/>
      <c r="AW11" s="337" t="s">
        <v>15</v>
      </c>
      <c r="AX11" s="1283"/>
      <c r="AY11" s="1284"/>
      <c r="AZ11" s="1285"/>
    </row>
    <row r="12" spans="1:58" ht="23.4" customHeight="1">
      <c r="A12" s="333">
        <v>3</v>
      </c>
      <c r="B12" s="1231"/>
      <c r="C12" s="1232"/>
      <c r="D12" s="1232"/>
      <c r="E12" s="1232"/>
      <c r="F12" s="1267"/>
      <c r="G12" s="1268"/>
      <c r="H12" s="1268"/>
      <c r="I12" s="1268"/>
      <c r="J12" s="1268"/>
      <c r="K12" s="1235"/>
      <c r="L12" s="1236"/>
      <c r="M12" s="1236"/>
      <c r="N12" s="1235"/>
      <c r="O12" s="1236"/>
      <c r="P12" s="1236"/>
      <c r="Q12" s="1237"/>
      <c r="R12" s="1269"/>
      <c r="S12" s="1270"/>
      <c r="T12" s="1270"/>
      <c r="U12" s="334" t="s">
        <v>15</v>
      </c>
      <c r="V12" s="334" t="s">
        <v>130</v>
      </c>
      <c r="W12" s="335"/>
      <c r="X12" s="334" t="s">
        <v>131</v>
      </c>
      <c r="Y12" s="334" t="s">
        <v>130</v>
      </c>
      <c r="Z12" s="335"/>
      <c r="AA12" s="334" t="s">
        <v>6</v>
      </c>
      <c r="AB12" s="334" t="s">
        <v>132</v>
      </c>
      <c r="AC12" s="1170">
        <f t="shared" si="2"/>
        <v>0</v>
      </c>
      <c r="AD12" s="1170"/>
      <c r="AE12" s="1170"/>
      <c r="AF12" s="1170"/>
      <c r="AG12" s="336" t="s">
        <v>15</v>
      </c>
      <c r="AH12" s="1269"/>
      <c r="AI12" s="1270"/>
      <c r="AJ12" s="1270"/>
      <c r="AK12" s="334" t="s">
        <v>15</v>
      </c>
      <c r="AL12" s="334" t="s">
        <v>130</v>
      </c>
      <c r="AM12" s="335"/>
      <c r="AN12" s="334" t="s">
        <v>131</v>
      </c>
      <c r="AO12" s="334" t="s">
        <v>130</v>
      </c>
      <c r="AP12" s="335"/>
      <c r="AQ12" s="334" t="s">
        <v>6</v>
      </c>
      <c r="AR12" s="334" t="s">
        <v>132</v>
      </c>
      <c r="AS12" s="1170">
        <f t="shared" si="3"/>
        <v>0</v>
      </c>
      <c r="AT12" s="1170"/>
      <c r="AU12" s="1170"/>
      <c r="AV12" s="1170"/>
      <c r="AW12" s="337" t="s">
        <v>15</v>
      </c>
      <c r="AX12" s="1283"/>
      <c r="AY12" s="1284"/>
      <c r="AZ12" s="1285"/>
    </row>
    <row r="13" spans="1:58" ht="23.4" customHeight="1">
      <c r="A13" s="333">
        <v>4</v>
      </c>
      <c r="B13" s="1231"/>
      <c r="C13" s="1232"/>
      <c r="D13" s="1232"/>
      <c r="E13" s="1232"/>
      <c r="F13" s="1267"/>
      <c r="G13" s="1268"/>
      <c r="H13" s="1268"/>
      <c r="I13" s="1268"/>
      <c r="J13" s="1268"/>
      <c r="K13" s="1235"/>
      <c r="L13" s="1236"/>
      <c r="M13" s="1236"/>
      <c r="N13" s="1235"/>
      <c r="O13" s="1236"/>
      <c r="P13" s="1236"/>
      <c r="Q13" s="1237"/>
      <c r="R13" s="1269"/>
      <c r="S13" s="1270"/>
      <c r="T13" s="1270"/>
      <c r="U13" s="334" t="s">
        <v>15</v>
      </c>
      <c r="V13" s="334" t="s">
        <v>130</v>
      </c>
      <c r="W13" s="335"/>
      <c r="X13" s="334" t="s">
        <v>131</v>
      </c>
      <c r="Y13" s="334" t="s">
        <v>130</v>
      </c>
      <c r="Z13" s="335"/>
      <c r="AA13" s="334" t="s">
        <v>6</v>
      </c>
      <c r="AB13" s="334" t="s">
        <v>132</v>
      </c>
      <c r="AC13" s="1170">
        <f t="shared" si="2"/>
        <v>0</v>
      </c>
      <c r="AD13" s="1170"/>
      <c r="AE13" s="1170"/>
      <c r="AF13" s="1170"/>
      <c r="AG13" s="336" t="s">
        <v>15</v>
      </c>
      <c r="AH13" s="1269"/>
      <c r="AI13" s="1270"/>
      <c r="AJ13" s="1270"/>
      <c r="AK13" s="334" t="s">
        <v>15</v>
      </c>
      <c r="AL13" s="334" t="s">
        <v>130</v>
      </c>
      <c r="AM13" s="335"/>
      <c r="AN13" s="334" t="s">
        <v>131</v>
      </c>
      <c r="AO13" s="334" t="s">
        <v>130</v>
      </c>
      <c r="AP13" s="335"/>
      <c r="AQ13" s="334" t="s">
        <v>6</v>
      </c>
      <c r="AR13" s="334" t="s">
        <v>132</v>
      </c>
      <c r="AS13" s="1170">
        <f t="shared" si="3"/>
        <v>0</v>
      </c>
      <c r="AT13" s="1170"/>
      <c r="AU13" s="1170"/>
      <c r="AV13" s="1170"/>
      <c r="AW13" s="337" t="s">
        <v>15</v>
      </c>
      <c r="AX13" s="1283"/>
      <c r="AY13" s="1284"/>
      <c r="AZ13" s="1285"/>
    </row>
    <row r="14" spans="1:58" ht="23.4" customHeight="1">
      <c r="A14" s="338">
        <v>5</v>
      </c>
      <c r="B14" s="1231"/>
      <c r="C14" s="1232"/>
      <c r="D14" s="1232"/>
      <c r="E14" s="1232"/>
      <c r="F14" s="1267"/>
      <c r="G14" s="1268"/>
      <c r="H14" s="1268"/>
      <c r="I14" s="1268"/>
      <c r="J14" s="1268"/>
      <c r="K14" s="1235"/>
      <c r="L14" s="1236"/>
      <c r="M14" s="1236"/>
      <c r="N14" s="1235"/>
      <c r="O14" s="1236"/>
      <c r="P14" s="1236"/>
      <c r="Q14" s="1237"/>
      <c r="R14" s="1269"/>
      <c r="S14" s="1270"/>
      <c r="T14" s="1270"/>
      <c r="U14" s="334" t="s">
        <v>15</v>
      </c>
      <c r="V14" s="334" t="s">
        <v>130</v>
      </c>
      <c r="W14" s="335"/>
      <c r="X14" s="334" t="s">
        <v>131</v>
      </c>
      <c r="Y14" s="334" t="s">
        <v>130</v>
      </c>
      <c r="Z14" s="335"/>
      <c r="AA14" s="334" t="s">
        <v>6</v>
      </c>
      <c r="AB14" s="334" t="s">
        <v>132</v>
      </c>
      <c r="AC14" s="1170">
        <f>R14*W14*Z14</f>
        <v>0</v>
      </c>
      <c r="AD14" s="1170"/>
      <c r="AE14" s="1170"/>
      <c r="AF14" s="1170"/>
      <c r="AG14" s="336" t="s">
        <v>15</v>
      </c>
      <c r="AH14" s="1269"/>
      <c r="AI14" s="1270"/>
      <c r="AJ14" s="1270"/>
      <c r="AK14" s="334" t="s">
        <v>15</v>
      </c>
      <c r="AL14" s="334" t="s">
        <v>130</v>
      </c>
      <c r="AM14" s="335"/>
      <c r="AN14" s="334" t="s">
        <v>131</v>
      </c>
      <c r="AO14" s="334" t="s">
        <v>130</v>
      </c>
      <c r="AP14" s="335"/>
      <c r="AQ14" s="334" t="s">
        <v>6</v>
      </c>
      <c r="AR14" s="334" t="s">
        <v>132</v>
      </c>
      <c r="AS14" s="1170">
        <f>AH14*AM14*AP14</f>
        <v>0</v>
      </c>
      <c r="AT14" s="1170"/>
      <c r="AU14" s="1170"/>
      <c r="AV14" s="1170"/>
      <c r="AW14" s="337" t="s">
        <v>15</v>
      </c>
      <c r="AX14" s="1283"/>
      <c r="AY14" s="1284"/>
      <c r="AZ14" s="1285"/>
    </row>
    <row r="15" spans="1:58" ht="23.4" customHeight="1">
      <c r="A15" s="338">
        <v>6</v>
      </c>
      <c r="B15" s="1231"/>
      <c r="C15" s="1232"/>
      <c r="D15" s="1232"/>
      <c r="E15" s="1232"/>
      <c r="F15" s="1267"/>
      <c r="G15" s="1268"/>
      <c r="H15" s="1268"/>
      <c r="I15" s="1268"/>
      <c r="J15" s="1268"/>
      <c r="K15" s="1235"/>
      <c r="L15" s="1236"/>
      <c r="M15" s="1236"/>
      <c r="N15" s="1235"/>
      <c r="O15" s="1236"/>
      <c r="P15" s="1236"/>
      <c r="Q15" s="1237"/>
      <c r="R15" s="1269"/>
      <c r="S15" s="1270"/>
      <c r="T15" s="1270"/>
      <c r="U15" s="334" t="s">
        <v>15</v>
      </c>
      <c r="V15" s="334" t="s">
        <v>130</v>
      </c>
      <c r="W15" s="335"/>
      <c r="X15" s="334" t="s">
        <v>131</v>
      </c>
      <c r="Y15" s="334" t="s">
        <v>130</v>
      </c>
      <c r="Z15" s="335"/>
      <c r="AA15" s="334" t="s">
        <v>6</v>
      </c>
      <c r="AB15" s="334" t="s">
        <v>132</v>
      </c>
      <c r="AC15" s="1170">
        <f t="shared" si="2"/>
        <v>0</v>
      </c>
      <c r="AD15" s="1170"/>
      <c r="AE15" s="1170"/>
      <c r="AF15" s="1170"/>
      <c r="AG15" s="336" t="s">
        <v>15</v>
      </c>
      <c r="AH15" s="1269"/>
      <c r="AI15" s="1270"/>
      <c r="AJ15" s="1270"/>
      <c r="AK15" s="334" t="s">
        <v>15</v>
      </c>
      <c r="AL15" s="334" t="s">
        <v>130</v>
      </c>
      <c r="AM15" s="335"/>
      <c r="AN15" s="334" t="s">
        <v>131</v>
      </c>
      <c r="AO15" s="334" t="s">
        <v>130</v>
      </c>
      <c r="AP15" s="335"/>
      <c r="AQ15" s="334" t="s">
        <v>6</v>
      </c>
      <c r="AR15" s="334" t="s">
        <v>132</v>
      </c>
      <c r="AS15" s="1170">
        <f t="shared" ref="AS15:AS19" si="4">AH15*AM15*AP15</f>
        <v>0</v>
      </c>
      <c r="AT15" s="1170"/>
      <c r="AU15" s="1170"/>
      <c r="AV15" s="1170"/>
      <c r="AW15" s="337" t="s">
        <v>15</v>
      </c>
      <c r="AX15" s="1283"/>
      <c r="AY15" s="1284"/>
      <c r="AZ15" s="1285"/>
    </row>
    <row r="16" spans="1:58" ht="23.4" customHeight="1">
      <c r="A16" s="338">
        <v>7</v>
      </c>
      <c r="B16" s="1231"/>
      <c r="C16" s="1232"/>
      <c r="D16" s="1232"/>
      <c r="E16" s="1232"/>
      <c r="F16" s="1267"/>
      <c r="G16" s="1268"/>
      <c r="H16" s="1268"/>
      <c r="I16" s="1268"/>
      <c r="J16" s="1268"/>
      <c r="K16" s="1235"/>
      <c r="L16" s="1236"/>
      <c r="M16" s="1236"/>
      <c r="N16" s="1235"/>
      <c r="O16" s="1236"/>
      <c r="P16" s="1236"/>
      <c r="Q16" s="1237"/>
      <c r="R16" s="1269"/>
      <c r="S16" s="1270"/>
      <c r="T16" s="1270"/>
      <c r="U16" s="334" t="s">
        <v>15</v>
      </c>
      <c r="V16" s="334" t="s">
        <v>130</v>
      </c>
      <c r="W16" s="335"/>
      <c r="X16" s="334" t="s">
        <v>131</v>
      </c>
      <c r="Y16" s="334" t="s">
        <v>130</v>
      </c>
      <c r="Z16" s="335"/>
      <c r="AA16" s="334" t="s">
        <v>6</v>
      </c>
      <c r="AB16" s="334" t="s">
        <v>132</v>
      </c>
      <c r="AC16" s="1170">
        <f t="shared" si="2"/>
        <v>0</v>
      </c>
      <c r="AD16" s="1170"/>
      <c r="AE16" s="1170"/>
      <c r="AF16" s="1170"/>
      <c r="AG16" s="336" t="s">
        <v>15</v>
      </c>
      <c r="AH16" s="1269"/>
      <c r="AI16" s="1270"/>
      <c r="AJ16" s="1270"/>
      <c r="AK16" s="334" t="s">
        <v>15</v>
      </c>
      <c r="AL16" s="334" t="s">
        <v>130</v>
      </c>
      <c r="AM16" s="335"/>
      <c r="AN16" s="334" t="s">
        <v>131</v>
      </c>
      <c r="AO16" s="334" t="s">
        <v>130</v>
      </c>
      <c r="AP16" s="335"/>
      <c r="AQ16" s="334" t="s">
        <v>6</v>
      </c>
      <c r="AR16" s="334" t="s">
        <v>132</v>
      </c>
      <c r="AS16" s="1170">
        <f t="shared" si="4"/>
        <v>0</v>
      </c>
      <c r="AT16" s="1170"/>
      <c r="AU16" s="1170"/>
      <c r="AV16" s="1170"/>
      <c r="AW16" s="337" t="s">
        <v>15</v>
      </c>
      <c r="AX16" s="1283"/>
      <c r="AY16" s="1284"/>
      <c r="AZ16" s="1285"/>
    </row>
    <row r="17" spans="1:56" ht="23.4" customHeight="1">
      <c r="A17" s="338">
        <v>8</v>
      </c>
      <c r="B17" s="1231"/>
      <c r="C17" s="1232"/>
      <c r="D17" s="1232"/>
      <c r="E17" s="1232"/>
      <c r="F17" s="1267"/>
      <c r="G17" s="1268"/>
      <c r="H17" s="1268"/>
      <c r="I17" s="1268"/>
      <c r="J17" s="1268"/>
      <c r="K17" s="1235"/>
      <c r="L17" s="1236"/>
      <c r="M17" s="1236"/>
      <c r="N17" s="1235"/>
      <c r="O17" s="1236"/>
      <c r="P17" s="1236"/>
      <c r="Q17" s="1237"/>
      <c r="R17" s="1269"/>
      <c r="S17" s="1270"/>
      <c r="T17" s="1270"/>
      <c r="U17" s="334" t="s">
        <v>15</v>
      </c>
      <c r="V17" s="334" t="s">
        <v>130</v>
      </c>
      <c r="W17" s="335"/>
      <c r="X17" s="334" t="s">
        <v>131</v>
      </c>
      <c r="Y17" s="334" t="s">
        <v>130</v>
      </c>
      <c r="Z17" s="335"/>
      <c r="AA17" s="334" t="s">
        <v>6</v>
      </c>
      <c r="AB17" s="334" t="s">
        <v>132</v>
      </c>
      <c r="AC17" s="1170">
        <f t="shared" si="2"/>
        <v>0</v>
      </c>
      <c r="AD17" s="1170"/>
      <c r="AE17" s="1170"/>
      <c r="AF17" s="1170"/>
      <c r="AG17" s="336" t="s">
        <v>15</v>
      </c>
      <c r="AH17" s="1269"/>
      <c r="AI17" s="1270"/>
      <c r="AJ17" s="1270"/>
      <c r="AK17" s="334" t="s">
        <v>15</v>
      </c>
      <c r="AL17" s="334" t="s">
        <v>130</v>
      </c>
      <c r="AM17" s="335"/>
      <c r="AN17" s="334" t="s">
        <v>131</v>
      </c>
      <c r="AO17" s="334" t="s">
        <v>130</v>
      </c>
      <c r="AP17" s="335"/>
      <c r="AQ17" s="334" t="s">
        <v>6</v>
      </c>
      <c r="AR17" s="334" t="s">
        <v>132</v>
      </c>
      <c r="AS17" s="1170">
        <f t="shared" si="4"/>
        <v>0</v>
      </c>
      <c r="AT17" s="1170"/>
      <c r="AU17" s="1170"/>
      <c r="AV17" s="1170"/>
      <c r="AW17" s="337" t="s">
        <v>15</v>
      </c>
      <c r="AX17" s="1283"/>
      <c r="AY17" s="1284"/>
      <c r="AZ17" s="1285"/>
    </row>
    <row r="18" spans="1:56" ht="23.4" customHeight="1">
      <c r="A18" s="338">
        <v>9</v>
      </c>
      <c r="B18" s="1231"/>
      <c r="C18" s="1232"/>
      <c r="D18" s="1232"/>
      <c r="E18" s="1232"/>
      <c r="F18" s="1267"/>
      <c r="G18" s="1268"/>
      <c r="H18" s="1268"/>
      <c r="I18" s="1268"/>
      <c r="J18" s="1268"/>
      <c r="K18" s="1235"/>
      <c r="L18" s="1236"/>
      <c r="M18" s="1236"/>
      <c r="N18" s="1235"/>
      <c r="O18" s="1236"/>
      <c r="P18" s="1236"/>
      <c r="Q18" s="1237"/>
      <c r="R18" s="1269"/>
      <c r="S18" s="1270"/>
      <c r="T18" s="1270"/>
      <c r="U18" s="334" t="s">
        <v>15</v>
      </c>
      <c r="V18" s="334" t="s">
        <v>130</v>
      </c>
      <c r="W18" s="335"/>
      <c r="X18" s="334" t="s">
        <v>131</v>
      </c>
      <c r="Y18" s="334" t="s">
        <v>130</v>
      </c>
      <c r="Z18" s="335"/>
      <c r="AA18" s="334" t="s">
        <v>6</v>
      </c>
      <c r="AB18" s="334" t="s">
        <v>132</v>
      </c>
      <c r="AC18" s="1170">
        <f t="shared" si="2"/>
        <v>0</v>
      </c>
      <c r="AD18" s="1170"/>
      <c r="AE18" s="1170"/>
      <c r="AF18" s="1170"/>
      <c r="AG18" s="336" t="s">
        <v>15</v>
      </c>
      <c r="AH18" s="1269"/>
      <c r="AI18" s="1270"/>
      <c r="AJ18" s="1270"/>
      <c r="AK18" s="334" t="s">
        <v>15</v>
      </c>
      <c r="AL18" s="334" t="s">
        <v>130</v>
      </c>
      <c r="AM18" s="335"/>
      <c r="AN18" s="334" t="s">
        <v>131</v>
      </c>
      <c r="AO18" s="334" t="s">
        <v>130</v>
      </c>
      <c r="AP18" s="335"/>
      <c r="AQ18" s="334" t="s">
        <v>6</v>
      </c>
      <c r="AR18" s="334" t="s">
        <v>132</v>
      </c>
      <c r="AS18" s="1170">
        <f t="shared" si="4"/>
        <v>0</v>
      </c>
      <c r="AT18" s="1170"/>
      <c r="AU18" s="1170"/>
      <c r="AV18" s="1170"/>
      <c r="AW18" s="337" t="s">
        <v>15</v>
      </c>
      <c r="AX18" s="1283"/>
      <c r="AY18" s="1284"/>
      <c r="AZ18" s="1285"/>
    </row>
    <row r="19" spans="1:56" ht="23.4" customHeight="1" thickBot="1">
      <c r="A19" s="338">
        <v>10</v>
      </c>
      <c r="B19" s="1217"/>
      <c r="C19" s="1218"/>
      <c r="D19" s="1218"/>
      <c r="E19" s="1218"/>
      <c r="F19" s="1267"/>
      <c r="G19" s="1268"/>
      <c r="H19" s="1268"/>
      <c r="I19" s="1268"/>
      <c r="J19" s="1268"/>
      <c r="K19" s="1235"/>
      <c r="L19" s="1236"/>
      <c r="M19" s="1236"/>
      <c r="N19" s="1235"/>
      <c r="O19" s="1236"/>
      <c r="P19" s="1236"/>
      <c r="Q19" s="1237"/>
      <c r="R19" s="1269"/>
      <c r="S19" s="1270"/>
      <c r="T19" s="1270"/>
      <c r="U19" s="334" t="s">
        <v>15</v>
      </c>
      <c r="V19" s="334" t="s">
        <v>130</v>
      </c>
      <c r="W19" s="335"/>
      <c r="X19" s="334" t="s">
        <v>131</v>
      </c>
      <c r="Y19" s="334" t="s">
        <v>130</v>
      </c>
      <c r="Z19" s="335"/>
      <c r="AA19" s="334" t="s">
        <v>6</v>
      </c>
      <c r="AB19" s="334" t="s">
        <v>132</v>
      </c>
      <c r="AC19" s="1309">
        <f t="shared" si="2"/>
        <v>0</v>
      </c>
      <c r="AD19" s="1309"/>
      <c r="AE19" s="1309"/>
      <c r="AF19" s="1309"/>
      <c r="AG19" s="336" t="s">
        <v>15</v>
      </c>
      <c r="AH19" s="1269"/>
      <c r="AI19" s="1270"/>
      <c r="AJ19" s="1270"/>
      <c r="AK19" s="334" t="s">
        <v>15</v>
      </c>
      <c r="AL19" s="334" t="s">
        <v>130</v>
      </c>
      <c r="AM19" s="335"/>
      <c r="AN19" s="334" t="s">
        <v>131</v>
      </c>
      <c r="AO19" s="334" t="s">
        <v>130</v>
      </c>
      <c r="AP19" s="335"/>
      <c r="AQ19" s="334" t="s">
        <v>6</v>
      </c>
      <c r="AR19" s="334" t="s">
        <v>132</v>
      </c>
      <c r="AS19" s="1309">
        <f t="shared" si="4"/>
        <v>0</v>
      </c>
      <c r="AT19" s="1309"/>
      <c r="AU19" s="1309"/>
      <c r="AV19" s="1309"/>
      <c r="AW19" s="337" t="s">
        <v>15</v>
      </c>
      <c r="AX19" s="1283"/>
      <c r="AY19" s="1284"/>
      <c r="AZ19" s="1285"/>
    </row>
    <row r="20" spans="1:56" ht="26.1" customHeight="1" thickBot="1">
      <c r="A20" s="1313" t="s">
        <v>164</v>
      </c>
      <c r="B20" s="1314"/>
      <c r="C20" s="1314"/>
      <c r="D20" s="1314"/>
      <c r="E20" s="1314"/>
      <c r="F20" s="1314"/>
      <c r="G20" s="1314"/>
      <c r="H20" s="1314"/>
      <c r="I20" s="1314"/>
      <c r="J20" s="1314"/>
      <c r="K20" s="1314"/>
      <c r="L20" s="1314"/>
      <c r="M20" s="1314"/>
      <c r="N20" s="1314"/>
      <c r="O20" s="1314"/>
      <c r="P20" s="1314"/>
      <c r="Q20" s="1314"/>
      <c r="R20" s="1294">
        <f>SUM(AC10:AF19)</f>
        <v>0</v>
      </c>
      <c r="S20" s="1295"/>
      <c r="T20" s="1295"/>
      <c r="U20" s="1295"/>
      <c r="V20" s="1295"/>
      <c r="W20" s="1295"/>
      <c r="X20" s="1295"/>
      <c r="Y20" s="1295"/>
      <c r="Z20" s="1295"/>
      <c r="AA20" s="1295"/>
      <c r="AB20" s="1295"/>
      <c r="AC20" s="1295"/>
      <c r="AD20" s="1295"/>
      <c r="AE20" s="1295"/>
      <c r="AF20" s="1295"/>
      <c r="AG20" s="339" t="s">
        <v>15</v>
      </c>
      <c r="AH20" s="1294">
        <f>SUM(AS10:AV19)</f>
        <v>0</v>
      </c>
      <c r="AI20" s="1295"/>
      <c r="AJ20" s="1295"/>
      <c r="AK20" s="1295"/>
      <c r="AL20" s="1295"/>
      <c r="AM20" s="1295"/>
      <c r="AN20" s="1295"/>
      <c r="AO20" s="1295"/>
      <c r="AP20" s="1295"/>
      <c r="AQ20" s="1295"/>
      <c r="AR20" s="1295"/>
      <c r="AS20" s="1295"/>
      <c r="AT20" s="1295"/>
      <c r="AU20" s="1295"/>
      <c r="AV20" s="1295"/>
      <c r="AW20" s="463" t="s">
        <v>15</v>
      </c>
      <c r="AX20" s="1283"/>
      <c r="AY20" s="1284"/>
      <c r="AZ20" s="1285"/>
    </row>
    <row r="21" spans="1:56" ht="26.1" customHeight="1">
      <c r="A21" s="1317" t="s">
        <v>144</v>
      </c>
      <c r="B21" s="1318"/>
      <c r="C21" s="1318"/>
      <c r="D21" s="1318"/>
      <c r="E21" s="1318"/>
      <c r="F21" s="1318"/>
      <c r="G21" s="1318"/>
      <c r="H21" s="1318"/>
      <c r="I21" s="1318"/>
      <c r="J21" s="1318"/>
      <c r="K21" s="1318"/>
      <c r="L21" s="1318"/>
      <c r="M21" s="1318"/>
      <c r="N21" s="1318"/>
      <c r="O21" s="1318"/>
      <c r="P21" s="1318"/>
      <c r="Q21" s="1319"/>
      <c r="R21" s="1320">
        <f>R20*事業者入力!X39</f>
        <v>0</v>
      </c>
      <c r="S21" s="1321"/>
      <c r="T21" s="1321"/>
      <c r="U21" s="1321"/>
      <c r="V21" s="1321"/>
      <c r="W21" s="1321"/>
      <c r="X21" s="1321"/>
      <c r="Y21" s="1321"/>
      <c r="Z21" s="1321"/>
      <c r="AA21" s="1321"/>
      <c r="AB21" s="1321"/>
      <c r="AC21" s="1321"/>
      <c r="AD21" s="1321"/>
      <c r="AE21" s="1321"/>
      <c r="AF21" s="1321"/>
      <c r="AG21" s="340" t="s">
        <v>15</v>
      </c>
      <c r="AH21" s="58"/>
      <c r="AI21" s="58"/>
      <c r="AJ21" s="58"/>
      <c r="AK21" s="58"/>
      <c r="AL21" s="58"/>
      <c r="AM21" s="58"/>
      <c r="AN21" s="58"/>
      <c r="AO21" s="58"/>
      <c r="AP21" s="58"/>
      <c r="AQ21" s="58"/>
      <c r="AR21" s="58"/>
      <c r="AS21" s="58"/>
      <c r="AT21" s="58"/>
      <c r="AU21" s="58"/>
      <c r="AV21" s="58"/>
      <c r="AW21" s="341"/>
      <c r="AX21" s="1283"/>
      <c r="AY21" s="1284"/>
      <c r="AZ21" s="1285"/>
    </row>
    <row r="22" spans="1:56" ht="26.1" customHeight="1" thickBot="1">
      <c r="A22" s="1322" t="s">
        <v>139</v>
      </c>
      <c r="B22" s="1323"/>
      <c r="C22" s="1323"/>
      <c r="D22" s="1323"/>
      <c r="E22" s="1323"/>
      <c r="F22" s="1323"/>
      <c r="G22" s="1323"/>
      <c r="H22" s="1323"/>
      <c r="I22" s="1323"/>
      <c r="J22" s="1323"/>
      <c r="K22" s="1323"/>
      <c r="L22" s="1323"/>
      <c r="M22" s="1323"/>
      <c r="N22" s="1323"/>
      <c r="O22" s="1323"/>
      <c r="P22" s="1323"/>
      <c r="Q22" s="1324"/>
      <c r="R22" s="1325">
        <f>R20+R21</f>
        <v>0</v>
      </c>
      <c r="S22" s="1326"/>
      <c r="T22" s="1326"/>
      <c r="U22" s="1326"/>
      <c r="V22" s="1326"/>
      <c r="W22" s="1326"/>
      <c r="X22" s="1326"/>
      <c r="Y22" s="1326"/>
      <c r="Z22" s="1326"/>
      <c r="AA22" s="1326"/>
      <c r="AB22" s="1326"/>
      <c r="AC22" s="1326"/>
      <c r="AD22" s="1326"/>
      <c r="AE22" s="1326"/>
      <c r="AF22" s="1326"/>
      <c r="AG22" s="342" t="s">
        <v>15</v>
      </c>
      <c r="AH22" s="59"/>
      <c r="AI22" s="59"/>
      <c r="AJ22" s="59"/>
      <c r="AK22" s="59"/>
      <c r="AL22" s="59"/>
      <c r="AM22" s="59"/>
      <c r="AN22" s="59"/>
      <c r="AO22" s="59"/>
      <c r="AP22" s="59"/>
      <c r="AQ22" s="59"/>
      <c r="AR22" s="59"/>
      <c r="AS22" s="59"/>
      <c r="AT22" s="59"/>
      <c r="AU22" s="59"/>
      <c r="AV22" s="59"/>
      <c r="AW22" s="343"/>
      <c r="AX22" s="1283"/>
      <c r="AY22" s="1284"/>
      <c r="AZ22" s="1285"/>
    </row>
    <row r="23" spans="1:56" ht="30" customHeight="1">
      <c r="A23" s="344" t="s">
        <v>165</v>
      </c>
      <c r="B23" s="344"/>
      <c r="C23" s="344"/>
      <c r="D23" s="344"/>
      <c r="E23" s="344"/>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row>
    <row r="24" spans="1:56" ht="34.5" customHeight="1" thickBot="1">
      <c r="A24" s="1300" t="s">
        <v>163</v>
      </c>
      <c r="B24" s="1300"/>
      <c r="C24" s="1300"/>
      <c r="D24" s="1300"/>
      <c r="E24" s="1300"/>
      <c r="F24" s="1300"/>
      <c r="G24" s="1301"/>
      <c r="H24" s="1301"/>
      <c r="I24" s="1301"/>
      <c r="J24" s="1301"/>
      <c r="K24" s="1301"/>
      <c r="L24" s="1301"/>
      <c r="M24" s="1301"/>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2"/>
      <c r="AI24" s="1302"/>
      <c r="AJ24" s="1302"/>
      <c r="AK24" s="1302"/>
      <c r="AL24" s="1302"/>
      <c r="AM24" s="1302"/>
      <c r="AN24" s="1302"/>
      <c r="AO24" s="1302"/>
      <c r="AP24" s="1302"/>
      <c r="AQ24" s="1302"/>
      <c r="AR24" s="1302"/>
      <c r="AS24" s="1302"/>
      <c r="AT24" s="1302"/>
      <c r="AU24" s="1302"/>
      <c r="AV24" s="1302"/>
      <c r="AW24" s="1302"/>
    </row>
    <row r="25" spans="1:56" ht="31.5" customHeight="1">
      <c r="A25" s="1353" t="s">
        <v>60</v>
      </c>
      <c r="B25" s="1225" t="s">
        <v>327</v>
      </c>
      <c r="C25" s="1226"/>
      <c r="D25" s="1226"/>
      <c r="E25" s="1227"/>
      <c r="F25" s="1343" t="s">
        <v>124</v>
      </c>
      <c r="G25" s="1344"/>
      <c r="H25" s="1344"/>
      <c r="I25" s="1344"/>
      <c r="J25" s="1349"/>
      <c r="K25" s="1343" t="s">
        <v>5</v>
      </c>
      <c r="L25" s="1344"/>
      <c r="M25" s="1349"/>
      <c r="N25" s="1225" t="s">
        <v>125</v>
      </c>
      <c r="O25" s="1226"/>
      <c r="P25" s="1226"/>
      <c r="Q25" s="1227"/>
      <c r="R25" s="1343" t="s">
        <v>126</v>
      </c>
      <c r="S25" s="1344"/>
      <c r="T25" s="1344"/>
      <c r="U25" s="1344"/>
      <c r="V25" s="1344"/>
      <c r="W25" s="1344"/>
      <c r="X25" s="1344"/>
      <c r="Y25" s="1344"/>
      <c r="Z25" s="1344"/>
      <c r="AA25" s="1344"/>
      <c r="AB25" s="1344"/>
      <c r="AC25" s="1344"/>
      <c r="AD25" s="1344"/>
      <c r="AE25" s="1344"/>
      <c r="AF25" s="1344"/>
      <c r="AG25" s="1344"/>
      <c r="AH25" s="1344"/>
      <c r="AI25" s="1344"/>
      <c r="AJ25" s="1344"/>
      <c r="AK25" s="1344"/>
      <c r="AL25" s="1344"/>
      <c r="AM25" s="1344"/>
      <c r="AN25" s="1344"/>
      <c r="AO25" s="1344"/>
      <c r="AP25" s="1344"/>
      <c r="AQ25" s="1344"/>
      <c r="AR25" s="1344"/>
      <c r="AS25" s="1344"/>
      <c r="AT25" s="1344"/>
      <c r="AU25" s="1344"/>
      <c r="AV25" s="1344"/>
      <c r="AW25" s="1345"/>
      <c r="AX25" s="1277" t="s">
        <v>36</v>
      </c>
      <c r="AY25" s="1278"/>
      <c r="AZ25" s="1279"/>
    </row>
    <row r="26" spans="1:56" ht="31.5" customHeight="1" thickBot="1">
      <c r="A26" s="1354"/>
      <c r="B26" s="1228"/>
      <c r="C26" s="1229"/>
      <c r="D26" s="1229"/>
      <c r="E26" s="1230"/>
      <c r="F26" s="1350"/>
      <c r="G26" s="1351"/>
      <c r="H26" s="1351"/>
      <c r="I26" s="1351"/>
      <c r="J26" s="1352"/>
      <c r="K26" s="1350"/>
      <c r="L26" s="1351"/>
      <c r="M26" s="1352"/>
      <c r="N26" s="1228"/>
      <c r="O26" s="1229"/>
      <c r="P26" s="1341"/>
      <c r="Q26" s="1342"/>
      <c r="R26" s="346"/>
      <c r="S26" s="347"/>
      <c r="T26" s="347"/>
      <c r="U26" s="347"/>
      <c r="V26" s="348"/>
      <c r="W26" s="348"/>
      <c r="X26" s="348"/>
      <c r="Y26" s="348"/>
      <c r="Z26" s="348"/>
      <c r="AA26" s="348"/>
      <c r="AB26" s="348"/>
      <c r="AC26" s="348"/>
      <c r="AD26" s="348"/>
      <c r="AE26" s="348"/>
      <c r="AF26" s="348"/>
      <c r="AG26" s="348"/>
      <c r="AH26" s="1303" t="s">
        <v>140</v>
      </c>
      <c r="AI26" s="1304"/>
      <c r="AJ26" s="1304"/>
      <c r="AK26" s="1304"/>
      <c r="AL26" s="1304"/>
      <c r="AM26" s="1304"/>
      <c r="AN26" s="1304"/>
      <c r="AO26" s="1304"/>
      <c r="AP26" s="1304"/>
      <c r="AQ26" s="1304"/>
      <c r="AR26" s="1304"/>
      <c r="AS26" s="1304"/>
      <c r="AT26" s="1304"/>
      <c r="AU26" s="1304"/>
      <c r="AV26" s="1304"/>
      <c r="AW26" s="1305"/>
      <c r="AX26" s="1280"/>
      <c r="AY26" s="1281"/>
      <c r="AZ26" s="1282"/>
    </row>
    <row r="27" spans="1:56" ht="30.6" customHeight="1">
      <c r="A27" s="359" t="s">
        <v>127</v>
      </c>
      <c r="B27" s="1241" t="s">
        <v>546</v>
      </c>
      <c r="C27" s="1242"/>
      <c r="D27" s="1242"/>
      <c r="E27" s="1242"/>
      <c r="F27" s="1333" t="s">
        <v>141</v>
      </c>
      <c r="G27" s="1334"/>
      <c r="H27" s="1334"/>
      <c r="I27" s="1334"/>
      <c r="J27" s="1334"/>
      <c r="K27" s="1271" t="s">
        <v>129</v>
      </c>
      <c r="L27" s="1272"/>
      <c r="M27" s="1272"/>
      <c r="N27" s="1271" t="s">
        <v>78</v>
      </c>
      <c r="O27" s="1272"/>
      <c r="P27" s="1273"/>
      <c r="Q27" s="1274"/>
      <c r="R27" s="1275">
        <v>5000</v>
      </c>
      <c r="S27" s="1276"/>
      <c r="T27" s="1276"/>
      <c r="U27" s="360" t="s">
        <v>15</v>
      </c>
      <c r="V27" s="361" t="s">
        <v>130</v>
      </c>
      <c r="W27" s="362">
        <v>12</v>
      </c>
      <c r="X27" s="361" t="s">
        <v>131</v>
      </c>
      <c r="Y27" s="361" t="s">
        <v>130</v>
      </c>
      <c r="Z27" s="362">
        <v>2</v>
      </c>
      <c r="AA27" s="361" t="s">
        <v>6</v>
      </c>
      <c r="AB27" s="361" t="s">
        <v>132</v>
      </c>
      <c r="AC27" s="1276">
        <v>120000</v>
      </c>
      <c r="AD27" s="1276"/>
      <c r="AE27" s="1276"/>
      <c r="AF27" s="1276"/>
      <c r="AG27" s="363" t="s">
        <v>15</v>
      </c>
      <c r="AH27" s="1310">
        <v>2000</v>
      </c>
      <c r="AI27" s="1311"/>
      <c r="AJ27" s="1311"/>
      <c r="AK27" s="364" t="s">
        <v>15</v>
      </c>
      <c r="AL27" s="364" t="s">
        <v>130</v>
      </c>
      <c r="AM27" s="365">
        <v>12</v>
      </c>
      <c r="AN27" s="364" t="s">
        <v>131</v>
      </c>
      <c r="AO27" s="364" t="s">
        <v>130</v>
      </c>
      <c r="AP27" s="365">
        <v>2</v>
      </c>
      <c r="AQ27" s="364" t="s">
        <v>6</v>
      </c>
      <c r="AR27" s="364" t="s">
        <v>132</v>
      </c>
      <c r="AS27" s="1312">
        <f>AH27*AM27*AP27</f>
        <v>48000</v>
      </c>
      <c r="AT27" s="1312"/>
      <c r="AU27" s="1312"/>
      <c r="AV27" s="1312"/>
      <c r="AW27" s="366" t="s">
        <v>15</v>
      </c>
      <c r="AX27" s="464"/>
      <c r="AY27" s="465"/>
      <c r="AZ27" s="466"/>
    </row>
    <row r="28" spans="1:56" ht="23.4" customHeight="1">
      <c r="A28" s="367" t="s">
        <v>133</v>
      </c>
      <c r="B28" s="1243" t="s">
        <v>547</v>
      </c>
      <c r="C28" s="1244"/>
      <c r="D28" s="1244"/>
      <c r="E28" s="1244"/>
      <c r="F28" s="1315" t="s">
        <v>142</v>
      </c>
      <c r="G28" s="1331"/>
      <c r="H28" s="1331"/>
      <c r="I28" s="1331"/>
      <c r="J28" s="1332"/>
      <c r="K28" s="1327" t="s">
        <v>137</v>
      </c>
      <c r="L28" s="1328"/>
      <c r="M28" s="1329"/>
      <c r="N28" s="1263" t="s">
        <v>651</v>
      </c>
      <c r="O28" s="1264"/>
      <c r="P28" s="1264"/>
      <c r="Q28" s="1330"/>
      <c r="R28" s="1306">
        <v>5000</v>
      </c>
      <c r="S28" s="1307"/>
      <c r="T28" s="1307"/>
      <c r="U28" s="368" t="s">
        <v>15</v>
      </c>
      <c r="V28" s="369" t="s">
        <v>130</v>
      </c>
      <c r="W28" s="370">
        <v>12</v>
      </c>
      <c r="X28" s="369" t="s">
        <v>131</v>
      </c>
      <c r="Y28" s="369" t="s">
        <v>130</v>
      </c>
      <c r="Z28" s="370">
        <v>1</v>
      </c>
      <c r="AA28" s="369" t="s">
        <v>6</v>
      </c>
      <c r="AB28" s="369" t="s">
        <v>132</v>
      </c>
      <c r="AC28" s="1307">
        <v>60000</v>
      </c>
      <c r="AD28" s="1307"/>
      <c r="AE28" s="1307"/>
      <c r="AF28" s="1307"/>
      <c r="AG28" s="371" t="s">
        <v>15</v>
      </c>
      <c r="AH28" s="1306">
        <v>2000</v>
      </c>
      <c r="AI28" s="1307"/>
      <c r="AJ28" s="1307"/>
      <c r="AK28" s="369" t="s">
        <v>15</v>
      </c>
      <c r="AL28" s="369" t="s">
        <v>130</v>
      </c>
      <c r="AM28" s="370">
        <v>12</v>
      </c>
      <c r="AN28" s="369" t="s">
        <v>131</v>
      </c>
      <c r="AO28" s="369" t="s">
        <v>130</v>
      </c>
      <c r="AP28" s="370">
        <v>1</v>
      </c>
      <c r="AQ28" s="369" t="s">
        <v>6</v>
      </c>
      <c r="AR28" s="369" t="s">
        <v>132</v>
      </c>
      <c r="AS28" s="1308">
        <f t="shared" ref="AS28:AS29" si="5">AH28*AM28*AP28</f>
        <v>24000</v>
      </c>
      <c r="AT28" s="1308"/>
      <c r="AU28" s="1308"/>
      <c r="AV28" s="1308"/>
      <c r="AW28" s="372" t="s">
        <v>15</v>
      </c>
      <c r="AX28" s="464"/>
      <c r="AY28" s="465"/>
      <c r="AZ28" s="466"/>
    </row>
    <row r="29" spans="1:56" ht="23.4" customHeight="1">
      <c r="A29" s="367" t="s">
        <v>135</v>
      </c>
      <c r="B29" s="1243" t="s">
        <v>548</v>
      </c>
      <c r="C29" s="1244"/>
      <c r="D29" s="1244"/>
      <c r="E29" s="1244"/>
      <c r="F29" s="1315" t="s">
        <v>143</v>
      </c>
      <c r="G29" s="1316"/>
      <c r="H29" s="1316"/>
      <c r="I29" s="1316"/>
      <c r="J29" s="1316"/>
      <c r="K29" s="1263" t="s">
        <v>138</v>
      </c>
      <c r="L29" s="1264"/>
      <c r="M29" s="1264"/>
      <c r="N29" s="1263" t="s">
        <v>651</v>
      </c>
      <c r="O29" s="1264"/>
      <c r="P29" s="1265"/>
      <c r="Q29" s="1266"/>
      <c r="R29" s="1306">
        <v>5000</v>
      </c>
      <c r="S29" s="1307"/>
      <c r="T29" s="1307"/>
      <c r="U29" s="368" t="s">
        <v>15</v>
      </c>
      <c r="V29" s="369" t="s">
        <v>130</v>
      </c>
      <c r="W29" s="370">
        <v>12</v>
      </c>
      <c r="X29" s="369" t="s">
        <v>131</v>
      </c>
      <c r="Y29" s="369" t="s">
        <v>130</v>
      </c>
      <c r="Z29" s="370">
        <v>1</v>
      </c>
      <c r="AA29" s="369" t="s">
        <v>6</v>
      </c>
      <c r="AB29" s="369" t="s">
        <v>132</v>
      </c>
      <c r="AC29" s="1307">
        <v>60000</v>
      </c>
      <c r="AD29" s="1307"/>
      <c r="AE29" s="1307"/>
      <c r="AF29" s="1307"/>
      <c r="AG29" s="371" t="s">
        <v>15</v>
      </c>
      <c r="AH29" s="1306">
        <v>2000</v>
      </c>
      <c r="AI29" s="1307"/>
      <c r="AJ29" s="1307"/>
      <c r="AK29" s="369" t="s">
        <v>15</v>
      </c>
      <c r="AL29" s="369" t="s">
        <v>130</v>
      </c>
      <c r="AM29" s="370">
        <v>12</v>
      </c>
      <c r="AN29" s="369" t="s">
        <v>131</v>
      </c>
      <c r="AO29" s="369" t="s">
        <v>130</v>
      </c>
      <c r="AP29" s="370">
        <v>1</v>
      </c>
      <c r="AQ29" s="369" t="s">
        <v>6</v>
      </c>
      <c r="AR29" s="369" t="s">
        <v>132</v>
      </c>
      <c r="AS29" s="1308">
        <f t="shared" si="5"/>
        <v>24000</v>
      </c>
      <c r="AT29" s="1308"/>
      <c r="AU29" s="1308"/>
      <c r="AV29" s="1308"/>
      <c r="AW29" s="372" t="s">
        <v>15</v>
      </c>
      <c r="AX29" s="464"/>
      <c r="AY29" s="465"/>
      <c r="AZ29" s="466"/>
    </row>
    <row r="30" spans="1:56" ht="23.4" customHeight="1">
      <c r="A30" s="333">
        <v>1</v>
      </c>
      <c r="B30" s="1231"/>
      <c r="C30" s="1232"/>
      <c r="D30" s="1232"/>
      <c r="E30" s="1232"/>
      <c r="F30" s="1233"/>
      <c r="G30" s="1234"/>
      <c r="H30" s="1234"/>
      <c r="I30" s="1234"/>
      <c r="J30" s="1234"/>
      <c r="K30" s="1235"/>
      <c r="L30" s="1236"/>
      <c r="M30" s="1236"/>
      <c r="N30" s="1235"/>
      <c r="O30" s="1236"/>
      <c r="P30" s="1236"/>
      <c r="Q30" s="1237"/>
      <c r="R30" s="1238"/>
      <c r="S30" s="1239"/>
      <c r="T30" s="1239"/>
      <c r="U30" s="334" t="s">
        <v>15</v>
      </c>
      <c r="V30" s="334" t="s">
        <v>130</v>
      </c>
      <c r="W30" s="335"/>
      <c r="X30" s="334" t="s">
        <v>131</v>
      </c>
      <c r="Y30" s="334" t="s">
        <v>130</v>
      </c>
      <c r="Z30" s="335"/>
      <c r="AA30" s="334" t="s">
        <v>6</v>
      </c>
      <c r="AB30" s="334" t="s">
        <v>132</v>
      </c>
      <c r="AC30" s="1240">
        <f>R30*W30*Z30</f>
        <v>0</v>
      </c>
      <c r="AD30" s="1240"/>
      <c r="AE30" s="1240"/>
      <c r="AF30" s="1240"/>
      <c r="AG30" s="336" t="s">
        <v>15</v>
      </c>
      <c r="AH30" s="1269"/>
      <c r="AI30" s="1270"/>
      <c r="AJ30" s="1270"/>
      <c r="AK30" s="334" t="s">
        <v>15</v>
      </c>
      <c r="AL30" s="334" t="s">
        <v>130</v>
      </c>
      <c r="AM30" s="335"/>
      <c r="AN30" s="334" t="s">
        <v>131</v>
      </c>
      <c r="AO30" s="334" t="s">
        <v>130</v>
      </c>
      <c r="AP30" s="335"/>
      <c r="AQ30" s="334" t="s">
        <v>6</v>
      </c>
      <c r="AR30" s="334" t="s">
        <v>132</v>
      </c>
      <c r="AS30" s="1240">
        <f>AH30*AM30*AP30</f>
        <v>0</v>
      </c>
      <c r="AT30" s="1240"/>
      <c r="AU30" s="1240"/>
      <c r="AV30" s="1240"/>
      <c r="AW30" s="337" t="s">
        <v>15</v>
      </c>
      <c r="AX30" s="464"/>
      <c r="AY30" s="465"/>
      <c r="AZ30" s="466"/>
      <c r="BD30" s="60"/>
    </row>
    <row r="31" spans="1:56" ht="23.4" customHeight="1">
      <c r="A31" s="333">
        <v>2</v>
      </c>
      <c r="B31" s="1231"/>
      <c r="C31" s="1232"/>
      <c r="D31" s="1232"/>
      <c r="E31" s="1232"/>
      <c r="F31" s="1233"/>
      <c r="G31" s="1234"/>
      <c r="H31" s="1234"/>
      <c r="I31" s="1234"/>
      <c r="J31" s="1234"/>
      <c r="K31" s="1235"/>
      <c r="L31" s="1236"/>
      <c r="M31" s="1236"/>
      <c r="N31" s="1235"/>
      <c r="O31" s="1236"/>
      <c r="P31" s="1236"/>
      <c r="Q31" s="1237"/>
      <c r="R31" s="1238"/>
      <c r="S31" s="1239"/>
      <c r="T31" s="1239"/>
      <c r="U31" s="334" t="s">
        <v>15</v>
      </c>
      <c r="V31" s="334" t="s">
        <v>130</v>
      </c>
      <c r="W31" s="335"/>
      <c r="X31" s="334" t="s">
        <v>131</v>
      </c>
      <c r="Y31" s="334" t="s">
        <v>130</v>
      </c>
      <c r="Z31" s="335"/>
      <c r="AA31" s="334" t="s">
        <v>6</v>
      </c>
      <c r="AB31" s="334" t="s">
        <v>132</v>
      </c>
      <c r="AC31" s="1240">
        <f t="shared" ref="AC31:AC39" si="6">R31*W31*Z31</f>
        <v>0</v>
      </c>
      <c r="AD31" s="1240"/>
      <c r="AE31" s="1240"/>
      <c r="AF31" s="1240"/>
      <c r="AG31" s="336" t="s">
        <v>15</v>
      </c>
      <c r="AH31" s="1269"/>
      <c r="AI31" s="1270"/>
      <c r="AJ31" s="1270"/>
      <c r="AK31" s="334" t="s">
        <v>15</v>
      </c>
      <c r="AL31" s="334" t="s">
        <v>130</v>
      </c>
      <c r="AM31" s="335"/>
      <c r="AN31" s="334" t="s">
        <v>131</v>
      </c>
      <c r="AO31" s="334" t="s">
        <v>130</v>
      </c>
      <c r="AP31" s="335"/>
      <c r="AQ31" s="334" t="s">
        <v>6</v>
      </c>
      <c r="AR31" s="334" t="s">
        <v>132</v>
      </c>
      <c r="AS31" s="1240">
        <f t="shared" ref="AS31:AS39" si="7">AH31*AM31*AP31</f>
        <v>0</v>
      </c>
      <c r="AT31" s="1240"/>
      <c r="AU31" s="1240"/>
      <c r="AV31" s="1240"/>
      <c r="AW31" s="337" t="s">
        <v>15</v>
      </c>
      <c r="AX31" s="464"/>
      <c r="AY31" s="465"/>
      <c r="AZ31" s="466"/>
    </row>
    <row r="32" spans="1:56" ht="23.4" customHeight="1">
      <c r="A32" s="333">
        <v>3</v>
      </c>
      <c r="B32" s="1231"/>
      <c r="C32" s="1232"/>
      <c r="D32" s="1232"/>
      <c r="E32" s="1232"/>
      <c r="F32" s="1233"/>
      <c r="G32" s="1234"/>
      <c r="H32" s="1234"/>
      <c r="I32" s="1234"/>
      <c r="J32" s="1234"/>
      <c r="K32" s="1235"/>
      <c r="L32" s="1236"/>
      <c r="M32" s="1236"/>
      <c r="N32" s="1235"/>
      <c r="O32" s="1236"/>
      <c r="P32" s="1236"/>
      <c r="Q32" s="1237"/>
      <c r="R32" s="1238"/>
      <c r="S32" s="1239"/>
      <c r="T32" s="1239"/>
      <c r="U32" s="334" t="s">
        <v>15</v>
      </c>
      <c r="V32" s="334" t="s">
        <v>130</v>
      </c>
      <c r="W32" s="335"/>
      <c r="X32" s="334" t="s">
        <v>131</v>
      </c>
      <c r="Y32" s="334" t="s">
        <v>130</v>
      </c>
      <c r="Z32" s="335"/>
      <c r="AA32" s="334" t="s">
        <v>6</v>
      </c>
      <c r="AB32" s="334" t="s">
        <v>132</v>
      </c>
      <c r="AC32" s="1240">
        <f t="shared" si="6"/>
        <v>0</v>
      </c>
      <c r="AD32" s="1240"/>
      <c r="AE32" s="1240"/>
      <c r="AF32" s="1240"/>
      <c r="AG32" s="336" t="s">
        <v>15</v>
      </c>
      <c r="AH32" s="1269"/>
      <c r="AI32" s="1270"/>
      <c r="AJ32" s="1270"/>
      <c r="AK32" s="334" t="s">
        <v>15</v>
      </c>
      <c r="AL32" s="334" t="s">
        <v>130</v>
      </c>
      <c r="AM32" s="335"/>
      <c r="AN32" s="334" t="s">
        <v>131</v>
      </c>
      <c r="AO32" s="334" t="s">
        <v>130</v>
      </c>
      <c r="AP32" s="335"/>
      <c r="AQ32" s="334" t="s">
        <v>6</v>
      </c>
      <c r="AR32" s="334" t="s">
        <v>132</v>
      </c>
      <c r="AS32" s="1240">
        <f t="shared" si="7"/>
        <v>0</v>
      </c>
      <c r="AT32" s="1240"/>
      <c r="AU32" s="1240"/>
      <c r="AV32" s="1240"/>
      <c r="AW32" s="337" t="s">
        <v>15</v>
      </c>
      <c r="AX32" s="464"/>
      <c r="AY32" s="465"/>
      <c r="AZ32" s="466"/>
    </row>
    <row r="33" spans="1:52" ht="23.4" customHeight="1">
      <c r="A33" s="333">
        <v>4</v>
      </c>
      <c r="B33" s="1231"/>
      <c r="C33" s="1232"/>
      <c r="D33" s="1232"/>
      <c r="E33" s="1232"/>
      <c r="F33" s="1233"/>
      <c r="G33" s="1234"/>
      <c r="H33" s="1234"/>
      <c r="I33" s="1234"/>
      <c r="J33" s="1234"/>
      <c r="K33" s="1235"/>
      <c r="L33" s="1236"/>
      <c r="M33" s="1236"/>
      <c r="N33" s="1235"/>
      <c r="O33" s="1236"/>
      <c r="P33" s="1236"/>
      <c r="Q33" s="1237"/>
      <c r="R33" s="1238"/>
      <c r="S33" s="1239"/>
      <c r="T33" s="1239"/>
      <c r="U33" s="334" t="s">
        <v>15</v>
      </c>
      <c r="V33" s="334" t="s">
        <v>130</v>
      </c>
      <c r="W33" s="335"/>
      <c r="X33" s="334" t="s">
        <v>131</v>
      </c>
      <c r="Y33" s="334" t="s">
        <v>130</v>
      </c>
      <c r="Z33" s="335"/>
      <c r="AA33" s="334" t="s">
        <v>6</v>
      </c>
      <c r="AB33" s="334" t="s">
        <v>132</v>
      </c>
      <c r="AC33" s="1240">
        <f t="shared" si="6"/>
        <v>0</v>
      </c>
      <c r="AD33" s="1240"/>
      <c r="AE33" s="1240"/>
      <c r="AF33" s="1240"/>
      <c r="AG33" s="336" t="s">
        <v>15</v>
      </c>
      <c r="AH33" s="1269"/>
      <c r="AI33" s="1270"/>
      <c r="AJ33" s="1270"/>
      <c r="AK33" s="334" t="s">
        <v>15</v>
      </c>
      <c r="AL33" s="334" t="s">
        <v>130</v>
      </c>
      <c r="AM33" s="335"/>
      <c r="AN33" s="334" t="s">
        <v>131</v>
      </c>
      <c r="AO33" s="334" t="s">
        <v>130</v>
      </c>
      <c r="AP33" s="335"/>
      <c r="AQ33" s="334" t="s">
        <v>6</v>
      </c>
      <c r="AR33" s="334" t="s">
        <v>132</v>
      </c>
      <c r="AS33" s="1240">
        <f t="shared" si="7"/>
        <v>0</v>
      </c>
      <c r="AT33" s="1240"/>
      <c r="AU33" s="1240"/>
      <c r="AV33" s="1240"/>
      <c r="AW33" s="337" t="s">
        <v>15</v>
      </c>
      <c r="AX33" s="464"/>
      <c r="AY33" s="465"/>
      <c r="AZ33" s="466"/>
    </row>
    <row r="34" spans="1:52" ht="23.4" customHeight="1">
      <c r="A34" s="333">
        <v>5</v>
      </c>
      <c r="B34" s="1231"/>
      <c r="C34" s="1232"/>
      <c r="D34" s="1232"/>
      <c r="E34" s="1232"/>
      <c r="F34" s="1233"/>
      <c r="G34" s="1234"/>
      <c r="H34" s="1234"/>
      <c r="I34" s="1234"/>
      <c r="J34" s="1234"/>
      <c r="K34" s="1235"/>
      <c r="L34" s="1236"/>
      <c r="M34" s="1236"/>
      <c r="N34" s="1235"/>
      <c r="O34" s="1236"/>
      <c r="P34" s="1236"/>
      <c r="Q34" s="1237"/>
      <c r="R34" s="1238"/>
      <c r="S34" s="1239"/>
      <c r="T34" s="1239"/>
      <c r="U34" s="334" t="s">
        <v>15</v>
      </c>
      <c r="V34" s="334" t="s">
        <v>130</v>
      </c>
      <c r="W34" s="335"/>
      <c r="X34" s="334" t="s">
        <v>131</v>
      </c>
      <c r="Y34" s="334" t="s">
        <v>130</v>
      </c>
      <c r="Z34" s="335"/>
      <c r="AA34" s="334" t="s">
        <v>6</v>
      </c>
      <c r="AB34" s="334" t="s">
        <v>132</v>
      </c>
      <c r="AC34" s="1240">
        <f t="shared" si="6"/>
        <v>0</v>
      </c>
      <c r="AD34" s="1240"/>
      <c r="AE34" s="1240"/>
      <c r="AF34" s="1240"/>
      <c r="AG34" s="336" t="s">
        <v>15</v>
      </c>
      <c r="AH34" s="1269"/>
      <c r="AI34" s="1270"/>
      <c r="AJ34" s="1270"/>
      <c r="AK34" s="334" t="s">
        <v>15</v>
      </c>
      <c r="AL34" s="334" t="s">
        <v>130</v>
      </c>
      <c r="AM34" s="335"/>
      <c r="AN34" s="334" t="s">
        <v>131</v>
      </c>
      <c r="AO34" s="334" t="s">
        <v>130</v>
      </c>
      <c r="AP34" s="335"/>
      <c r="AQ34" s="334" t="s">
        <v>6</v>
      </c>
      <c r="AR34" s="334" t="s">
        <v>132</v>
      </c>
      <c r="AS34" s="1240">
        <f t="shared" si="7"/>
        <v>0</v>
      </c>
      <c r="AT34" s="1240"/>
      <c r="AU34" s="1240"/>
      <c r="AV34" s="1240"/>
      <c r="AW34" s="337" t="s">
        <v>15</v>
      </c>
      <c r="AX34" s="464"/>
      <c r="AY34" s="465"/>
      <c r="AZ34" s="466"/>
    </row>
    <row r="35" spans="1:52" ht="23.4" customHeight="1">
      <c r="A35" s="333">
        <v>6</v>
      </c>
      <c r="B35" s="1231"/>
      <c r="C35" s="1232"/>
      <c r="D35" s="1232"/>
      <c r="E35" s="1232"/>
      <c r="F35" s="1233"/>
      <c r="G35" s="1234"/>
      <c r="H35" s="1234"/>
      <c r="I35" s="1234"/>
      <c r="J35" s="1234"/>
      <c r="K35" s="1235"/>
      <c r="L35" s="1236"/>
      <c r="M35" s="1236"/>
      <c r="N35" s="1235"/>
      <c r="O35" s="1236"/>
      <c r="P35" s="1236"/>
      <c r="Q35" s="1237"/>
      <c r="R35" s="1238"/>
      <c r="S35" s="1239"/>
      <c r="T35" s="1239"/>
      <c r="U35" s="334" t="s">
        <v>15</v>
      </c>
      <c r="V35" s="334" t="s">
        <v>130</v>
      </c>
      <c r="W35" s="335"/>
      <c r="X35" s="334" t="s">
        <v>131</v>
      </c>
      <c r="Y35" s="334" t="s">
        <v>130</v>
      </c>
      <c r="Z35" s="335"/>
      <c r="AA35" s="334" t="s">
        <v>6</v>
      </c>
      <c r="AB35" s="334" t="s">
        <v>132</v>
      </c>
      <c r="AC35" s="1240">
        <f t="shared" si="6"/>
        <v>0</v>
      </c>
      <c r="AD35" s="1240"/>
      <c r="AE35" s="1240"/>
      <c r="AF35" s="1240"/>
      <c r="AG35" s="336" t="s">
        <v>15</v>
      </c>
      <c r="AH35" s="1269"/>
      <c r="AI35" s="1270"/>
      <c r="AJ35" s="1270"/>
      <c r="AK35" s="334" t="s">
        <v>15</v>
      </c>
      <c r="AL35" s="334" t="s">
        <v>130</v>
      </c>
      <c r="AM35" s="335"/>
      <c r="AN35" s="334" t="s">
        <v>131</v>
      </c>
      <c r="AO35" s="334" t="s">
        <v>130</v>
      </c>
      <c r="AP35" s="335"/>
      <c r="AQ35" s="334" t="s">
        <v>6</v>
      </c>
      <c r="AR35" s="334" t="s">
        <v>132</v>
      </c>
      <c r="AS35" s="1240">
        <f t="shared" si="7"/>
        <v>0</v>
      </c>
      <c r="AT35" s="1240"/>
      <c r="AU35" s="1240"/>
      <c r="AV35" s="1240"/>
      <c r="AW35" s="337" t="s">
        <v>15</v>
      </c>
      <c r="AX35" s="464"/>
      <c r="AY35" s="465"/>
      <c r="AZ35" s="466"/>
    </row>
    <row r="36" spans="1:52" ht="23.4" customHeight="1">
      <c r="A36" s="333">
        <v>7</v>
      </c>
      <c r="B36" s="1231"/>
      <c r="C36" s="1232"/>
      <c r="D36" s="1232"/>
      <c r="E36" s="1232"/>
      <c r="F36" s="1233"/>
      <c r="G36" s="1234"/>
      <c r="H36" s="1234"/>
      <c r="I36" s="1234"/>
      <c r="J36" s="1234"/>
      <c r="K36" s="1235"/>
      <c r="L36" s="1236"/>
      <c r="M36" s="1236"/>
      <c r="N36" s="1235"/>
      <c r="O36" s="1236"/>
      <c r="P36" s="1236"/>
      <c r="Q36" s="1237"/>
      <c r="R36" s="1238"/>
      <c r="S36" s="1239"/>
      <c r="T36" s="1239"/>
      <c r="U36" s="334" t="s">
        <v>15</v>
      </c>
      <c r="V36" s="334" t="s">
        <v>130</v>
      </c>
      <c r="W36" s="335"/>
      <c r="X36" s="334" t="s">
        <v>131</v>
      </c>
      <c r="Y36" s="334" t="s">
        <v>130</v>
      </c>
      <c r="Z36" s="335"/>
      <c r="AA36" s="334" t="s">
        <v>6</v>
      </c>
      <c r="AB36" s="334" t="s">
        <v>132</v>
      </c>
      <c r="AC36" s="1240">
        <f t="shared" si="6"/>
        <v>0</v>
      </c>
      <c r="AD36" s="1240"/>
      <c r="AE36" s="1240"/>
      <c r="AF36" s="1240"/>
      <c r="AG36" s="336" t="s">
        <v>15</v>
      </c>
      <c r="AH36" s="1269"/>
      <c r="AI36" s="1270"/>
      <c r="AJ36" s="1270"/>
      <c r="AK36" s="334" t="s">
        <v>15</v>
      </c>
      <c r="AL36" s="334" t="s">
        <v>130</v>
      </c>
      <c r="AM36" s="335"/>
      <c r="AN36" s="334" t="s">
        <v>131</v>
      </c>
      <c r="AO36" s="334" t="s">
        <v>130</v>
      </c>
      <c r="AP36" s="335"/>
      <c r="AQ36" s="334" t="s">
        <v>6</v>
      </c>
      <c r="AR36" s="334" t="s">
        <v>132</v>
      </c>
      <c r="AS36" s="1240">
        <f t="shared" si="7"/>
        <v>0</v>
      </c>
      <c r="AT36" s="1240"/>
      <c r="AU36" s="1240"/>
      <c r="AV36" s="1240"/>
      <c r="AW36" s="337" t="s">
        <v>15</v>
      </c>
      <c r="AX36" s="464"/>
      <c r="AY36" s="465"/>
      <c r="AZ36" s="466"/>
    </row>
    <row r="37" spans="1:52" ht="23.4" customHeight="1">
      <c r="A37" s="333">
        <v>8</v>
      </c>
      <c r="B37" s="1231"/>
      <c r="C37" s="1232"/>
      <c r="D37" s="1232"/>
      <c r="E37" s="1232"/>
      <c r="F37" s="1233"/>
      <c r="G37" s="1234"/>
      <c r="H37" s="1234"/>
      <c r="I37" s="1234"/>
      <c r="J37" s="1234"/>
      <c r="K37" s="1235"/>
      <c r="L37" s="1236"/>
      <c r="M37" s="1236"/>
      <c r="N37" s="1235"/>
      <c r="O37" s="1236"/>
      <c r="P37" s="1236"/>
      <c r="Q37" s="1237"/>
      <c r="R37" s="1238"/>
      <c r="S37" s="1239"/>
      <c r="T37" s="1239"/>
      <c r="U37" s="334" t="s">
        <v>15</v>
      </c>
      <c r="V37" s="334" t="s">
        <v>130</v>
      </c>
      <c r="W37" s="335"/>
      <c r="X37" s="334" t="s">
        <v>131</v>
      </c>
      <c r="Y37" s="334" t="s">
        <v>130</v>
      </c>
      <c r="Z37" s="335"/>
      <c r="AA37" s="334" t="s">
        <v>6</v>
      </c>
      <c r="AB37" s="334" t="s">
        <v>132</v>
      </c>
      <c r="AC37" s="1240">
        <f t="shared" si="6"/>
        <v>0</v>
      </c>
      <c r="AD37" s="1240"/>
      <c r="AE37" s="1240"/>
      <c r="AF37" s="1240"/>
      <c r="AG37" s="336" t="s">
        <v>15</v>
      </c>
      <c r="AH37" s="1269"/>
      <c r="AI37" s="1270"/>
      <c r="AJ37" s="1270"/>
      <c r="AK37" s="334" t="s">
        <v>15</v>
      </c>
      <c r="AL37" s="334" t="s">
        <v>130</v>
      </c>
      <c r="AM37" s="335"/>
      <c r="AN37" s="334" t="s">
        <v>131</v>
      </c>
      <c r="AO37" s="334" t="s">
        <v>130</v>
      </c>
      <c r="AP37" s="335"/>
      <c r="AQ37" s="334" t="s">
        <v>6</v>
      </c>
      <c r="AR37" s="334" t="s">
        <v>132</v>
      </c>
      <c r="AS37" s="1240">
        <f t="shared" si="7"/>
        <v>0</v>
      </c>
      <c r="AT37" s="1240"/>
      <c r="AU37" s="1240"/>
      <c r="AV37" s="1240"/>
      <c r="AW37" s="337" t="s">
        <v>15</v>
      </c>
      <c r="AX37" s="464"/>
      <c r="AY37" s="465"/>
      <c r="AZ37" s="466"/>
    </row>
    <row r="38" spans="1:52" ht="23.4" customHeight="1">
      <c r="A38" s="333">
        <v>9</v>
      </c>
      <c r="B38" s="1231"/>
      <c r="C38" s="1232"/>
      <c r="D38" s="1232"/>
      <c r="E38" s="1232"/>
      <c r="F38" s="1233"/>
      <c r="G38" s="1234"/>
      <c r="H38" s="1234"/>
      <c r="I38" s="1234"/>
      <c r="J38" s="1234"/>
      <c r="K38" s="1235"/>
      <c r="L38" s="1236"/>
      <c r="M38" s="1236"/>
      <c r="N38" s="1235"/>
      <c r="O38" s="1236"/>
      <c r="P38" s="1236"/>
      <c r="Q38" s="1237"/>
      <c r="R38" s="1238"/>
      <c r="S38" s="1239"/>
      <c r="T38" s="1239"/>
      <c r="U38" s="334" t="s">
        <v>15</v>
      </c>
      <c r="V38" s="334" t="s">
        <v>130</v>
      </c>
      <c r="W38" s="335"/>
      <c r="X38" s="334" t="s">
        <v>131</v>
      </c>
      <c r="Y38" s="334" t="s">
        <v>130</v>
      </c>
      <c r="Z38" s="335"/>
      <c r="AA38" s="334" t="s">
        <v>6</v>
      </c>
      <c r="AB38" s="334" t="s">
        <v>132</v>
      </c>
      <c r="AC38" s="1240">
        <f t="shared" si="6"/>
        <v>0</v>
      </c>
      <c r="AD38" s="1240"/>
      <c r="AE38" s="1240"/>
      <c r="AF38" s="1240"/>
      <c r="AG38" s="336" t="s">
        <v>15</v>
      </c>
      <c r="AH38" s="1269"/>
      <c r="AI38" s="1270"/>
      <c r="AJ38" s="1270"/>
      <c r="AK38" s="334" t="s">
        <v>15</v>
      </c>
      <c r="AL38" s="334" t="s">
        <v>130</v>
      </c>
      <c r="AM38" s="335"/>
      <c r="AN38" s="334" t="s">
        <v>131</v>
      </c>
      <c r="AO38" s="334" t="s">
        <v>130</v>
      </c>
      <c r="AP38" s="335"/>
      <c r="AQ38" s="334" t="s">
        <v>6</v>
      </c>
      <c r="AR38" s="334" t="s">
        <v>132</v>
      </c>
      <c r="AS38" s="1240">
        <f t="shared" si="7"/>
        <v>0</v>
      </c>
      <c r="AT38" s="1240"/>
      <c r="AU38" s="1240"/>
      <c r="AV38" s="1240"/>
      <c r="AW38" s="337" t="s">
        <v>15</v>
      </c>
      <c r="AX38" s="464"/>
      <c r="AY38" s="465"/>
      <c r="AZ38" s="466"/>
    </row>
    <row r="39" spans="1:52" ht="23.4" customHeight="1" thickBot="1">
      <c r="A39" s="338">
        <v>10</v>
      </c>
      <c r="B39" s="1217"/>
      <c r="C39" s="1218"/>
      <c r="D39" s="1218"/>
      <c r="E39" s="1218"/>
      <c r="F39" s="1233"/>
      <c r="G39" s="1234"/>
      <c r="H39" s="1234"/>
      <c r="I39" s="1234"/>
      <c r="J39" s="1234"/>
      <c r="K39" s="1235"/>
      <c r="L39" s="1236"/>
      <c r="M39" s="1236"/>
      <c r="N39" s="1235"/>
      <c r="O39" s="1236"/>
      <c r="P39" s="1236"/>
      <c r="Q39" s="1237"/>
      <c r="R39" s="1238"/>
      <c r="S39" s="1239"/>
      <c r="T39" s="1239"/>
      <c r="U39" s="334" t="s">
        <v>15</v>
      </c>
      <c r="V39" s="334" t="s">
        <v>130</v>
      </c>
      <c r="W39" s="335"/>
      <c r="X39" s="334" t="s">
        <v>131</v>
      </c>
      <c r="Y39" s="334" t="s">
        <v>130</v>
      </c>
      <c r="Z39" s="335"/>
      <c r="AA39" s="334" t="s">
        <v>6</v>
      </c>
      <c r="AB39" s="334" t="s">
        <v>132</v>
      </c>
      <c r="AC39" s="1240">
        <f t="shared" si="6"/>
        <v>0</v>
      </c>
      <c r="AD39" s="1240"/>
      <c r="AE39" s="1240"/>
      <c r="AF39" s="1240"/>
      <c r="AG39" s="336" t="s">
        <v>15</v>
      </c>
      <c r="AH39" s="1269"/>
      <c r="AI39" s="1270"/>
      <c r="AJ39" s="1270"/>
      <c r="AK39" s="334" t="s">
        <v>15</v>
      </c>
      <c r="AL39" s="334" t="s">
        <v>130</v>
      </c>
      <c r="AM39" s="335"/>
      <c r="AN39" s="334" t="s">
        <v>131</v>
      </c>
      <c r="AO39" s="334" t="s">
        <v>130</v>
      </c>
      <c r="AP39" s="335"/>
      <c r="AQ39" s="334" t="s">
        <v>6</v>
      </c>
      <c r="AR39" s="334" t="s">
        <v>132</v>
      </c>
      <c r="AS39" s="1240">
        <f t="shared" si="7"/>
        <v>0</v>
      </c>
      <c r="AT39" s="1240"/>
      <c r="AU39" s="1240"/>
      <c r="AV39" s="1240"/>
      <c r="AW39" s="337" t="s">
        <v>15</v>
      </c>
      <c r="AX39" s="464"/>
      <c r="AY39" s="465"/>
      <c r="AZ39" s="466"/>
    </row>
    <row r="40" spans="1:52" ht="26.1" customHeight="1" thickBot="1">
      <c r="A40" s="1313" t="s">
        <v>164</v>
      </c>
      <c r="B40" s="1314"/>
      <c r="C40" s="1314"/>
      <c r="D40" s="1314"/>
      <c r="E40" s="1314"/>
      <c r="F40" s="1314"/>
      <c r="G40" s="1314"/>
      <c r="H40" s="1314"/>
      <c r="I40" s="1314"/>
      <c r="J40" s="1314"/>
      <c r="K40" s="1314"/>
      <c r="L40" s="1314"/>
      <c r="M40" s="1314"/>
      <c r="N40" s="1314"/>
      <c r="O40" s="1314"/>
      <c r="P40" s="1314"/>
      <c r="Q40" s="1314"/>
      <c r="R40" s="1294">
        <f>SUM(AC30:AF39)</f>
        <v>0</v>
      </c>
      <c r="S40" s="1295"/>
      <c r="T40" s="1295"/>
      <c r="U40" s="1295"/>
      <c r="V40" s="1295"/>
      <c r="W40" s="1295"/>
      <c r="X40" s="1295"/>
      <c r="Y40" s="1295"/>
      <c r="Z40" s="1295"/>
      <c r="AA40" s="1295"/>
      <c r="AB40" s="1295"/>
      <c r="AC40" s="1295"/>
      <c r="AD40" s="1295"/>
      <c r="AE40" s="1295"/>
      <c r="AF40" s="1295"/>
      <c r="AG40" s="339" t="s">
        <v>15</v>
      </c>
      <c r="AH40" s="1294">
        <f>SUM(AS30:AV39)</f>
        <v>0</v>
      </c>
      <c r="AI40" s="1295"/>
      <c r="AJ40" s="1295"/>
      <c r="AK40" s="1295"/>
      <c r="AL40" s="1295"/>
      <c r="AM40" s="1295"/>
      <c r="AN40" s="1295"/>
      <c r="AO40" s="1295"/>
      <c r="AP40" s="1295"/>
      <c r="AQ40" s="1295"/>
      <c r="AR40" s="1295"/>
      <c r="AS40" s="1295"/>
      <c r="AT40" s="1295"/>
      <c r="AU40" s="1295"/>
      <c r="AV40" s="1295"/>
      <c r="AW40" s="463" t="s">
        <v>15</v>
      </c>
      <c r="AX40" s="464"/>
      <c r="AY40" s="465"/>
      <c r="AZ40" s="466"/>
    </row>
    <row r="41" spans="1:52" ht="26.1" customHeight="1">
      <c r="A41" s="1317" t="s">
        <v>144</v>
      </c>
      <c r="B41" s="1318"/>
      <c r="C41" s="1318"/>
      <c r="D41" s="1318"/>
      <c r="E41" s="1318"/>
      <c r="F41" s="1318"/>
      <c r="G41" s="1318"/>
      <c r="H41" s="1318"/>
      <c r="I41" s="1318"/>
      <c r="J41" s="1318"/>
      <c r="K41" s="1318"/>
      <c r="L41" s="1318"/>
      <c r="M41" s="1318"/>
      <c r="N41" s="1318"/>
      <c r="O41" s="1318"/>
      <c r="P41" s="1318"/>
      <c r="Q41" s="1319"/>
      <c r="R41" s="1320">
        <f>R40*事業者入力!X39</f>
        <v>0</v>
      </c>
      <c r="S41" s="1321"/>
      <c r="T41" s="1321"/>
      <c r="U41" s="1321"/>
      <c r="V41" s="1321"/>
      <c r="W41" s="1321"/>
      <c r="X41" s="1321"/>
      <c r="Y41" s="1321"/>
      <c r="Z41" s="1321"/>
      <c r="AA41" s="1321"/>
      <c r="AB41" s="1321"/>
      <c r="AC41" s="1321"/>
      <c r="AD41" s="1321"/>
      <c r="AE41" s="1321"/>
      <c r="AF41" s="1321"/>
      <c r="AG41" s="340" t="s">
        <v>15</v>
      </c>
      <c r="AH41" s="58"/>
      <c r="AI41" s="58"/>
      <c r="AJ41" s="58"/>
      <c r="AK41" s="58"/>
      <c r="AL41" s="58"/>
      <c r="AM41" s="58"/>
      <c r="AN41" s="58"/>
      <c r="AO41" s="58"/>
      <c r="AP41" s="58"/>
      <c r="AQ41" s="58"/>
      <c r="AR41" s="58"/>
      <c r="AS41" s="58"/>
      <c r="AT41" s="58"/>
      <c r="AU41" s="58"/>
      <c r="AV41" s="58"/>
      <c r="AW41" s="341"/>
      <c r="AX41" s="464"/>
      <c r="AY41" s="465"/>
      <c r="AZ41" s="466"/>
    </row>
    <row r="42" spans="1:52" ht="26.1" customHeight="1" thickBot="1">
      <c r="A42" s="1322" t="s">
        <v>139</v>
      </c>
      <c r="B42" s="1323"/>
      <c r="C42" s="1323"/>
      <c r="D42" s="1323"/>
      <c r="E42" s="1323"/>
      <c r="F42" s="1323"/>
      <c r="G42" s="1323"/>
      <c r="H42" s="1323"/>
      <c r="I42" s="1323"/>
      <c r="J42" s="1323"/>
      <c r="K42" s="1323"/>
      <c r="L42" s="1323"/>
      <c r="M42" s="1323"/>
      <c r="N42" s="1323"/>
      <c r="O42" s="1323"/>
      <c r="P42" s="1323"/>
      <c r="Q42" s="1324"/>
      <c r="R42" s="1325">
        <f>R40+R41</f>
        <v>0</v>
      </c>
      <c r="S42" s="1326"/>
      <c r="T42" s="1326"/>
      <c r="U42" s="1326"/>
      <c r="V42" s="1326"/>
      <c r="W42" s="1326"/>
      <c r="X42" s="1326"/>
      <c r="Y42" s="1326"/>
      <c r="Z42" s="1326"/>
      <c r="AA42" s="1326"/>
      <c r="AB42" s="1326"/>
      <c r="AC42" s="1326"/>
      <c r="AD42" s="1326"/>
      <c r="AE42" s="1326"/>
      <c r="AF42" s="1326"/>
      <c r="AG42" s="342" t="s">
        <v>15</v>
      </c>
      <c r="AH42" s="59"/>
      <c r="AI42" s="59"/>
      <c r="AJ42" s="59"/>
      <c r="AK42" s="59"/>
      <c r="AL42" s="59"/>
      <c r="AM42" s="59"/>
      <c r="AN42" s="59"/>
      <c r="AO42" s="59"/>
      <c r="AP42" s="59"/>
      <c r="AQ42" s="59"/>
      <c r="AR42" s="59"/>
      <c r="AS42" s="59"/>
      <c r="AT42" s="59"/>
      <c r="AU42" s="59"/>
      <c r="AV42" s="59"/>
      <c r="AW42" s="343"/>
      <c r="AX42" s="467"/>
      <c r="AY42" s="468"/>
      <c r="AZ42" s="469"/>
    </row>
    <row r="43" spans="1:52" ht="18.600000000000001" customHeight="1">
      <c r="K43" s="635"/>
      <c r="L43" s="635"/>
      <c r="M43" s="635"/>
      <c r="N43" s="635"/>
      <c r="O43" s="635"/>
      <c r="P43" s="635"/>
      <c r="Q43" s="635"/>
      <c r="R43" s="635"/>
      <c r="S43" s="635"/>
      <c r="T43" s="635"/>
      <c r="U43" s="635"/>
      <c r="V43" s="635"/>
      <c r="W43" s="635"/>
      <c r="X43" s="635"/>
      <c r="Y43" s="635"/>
      <c r="Z43" s="635"/>
      <c r="AA43" s="635"/>
      <c r="AB43" s="635"/>
      <c r="AC43" s="635"/>
    </row>
    <row r="44" spans="1:52" ht="24" customHeight="1">
      <c r="K44" s="1335" t="s">
        <v>551</v>
      </c>
      <c r="L44" s="1335"/>
      <c r="M44" s="1335"/>
      <c r="N44" s="1335"/>
      <c r="O44" s="1335"/>
      <c r="P44" s="1335"/>
      <c r="Q44" s="1335"/>
      <c r="R44" s="1335"/>
      <c r="S44" s="1335"/>
      <c r="T44" s="1335"/>
      <c r="U44" s="1335"/>
      <c r="V44" s="1335"/>
      <c r="W44" s="1335"/>
      <c r="X44" s="1335"/>
      <c r="Y44" s="1335"/>
      <c r="Z44" s="1335"/>
      <c r="AA44" s="1335"/>
      <c r="AB44" s="1335"/>
      <c r="AC44" s="1335"/>
    </row>
    <row r="45" spans="1:52" ht="15.6" customHeight="1">
      <c r="F45" s="241"/>
      <c r="G45" s="241"/>
      <c r="H45" s="241"/>
      <c r="I45" s="241"/>
      <c r="J45" s="241"/>
      <c r="K45" s="242" t="s">
        <v>549</v>
      </c>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4"/>
      <c r="AK45" s="245"/>
      <c r="AL45" s="246"/>
      <c r="AM45" s="247"/>
    </row>
    <row r="46" spans="1:52" ht="15.6" customHeight="1">
      <c r="F46" s="241"/>
      <c r="G46" s="241"/>
      <c r="H46" s="241"/>
      <c r="I46" s="241"/>
      <c r="J46" s="241"/>
      <c r="K46" s="242" t="s">
        <v>550</v>
      </c>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4"/>
      <c r="AK46" s="245"/>
      <c r="AL46" s="246"/>
      <c r="AM46" s="247"/>
    </row>
    <row r="47" spans="1:52" ht="15.6" customHeight="1">
      <c r="F47" s="241"/>
      <c r="G47" s="241"/>
      <c r="H47" s="241"/>
      <c r="I47" s="241"/>
      <c r="J47" s="241"/>
      <c r="K47" s="242" t="s">
        <v>295</v>
      </c>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4"/>
      <c r="AK47" s="245"/>
      <c r="AL47" s="246"/>
      <c r="AM47" s="247"/>
    </row>
    <row r="48" spans="1:52" ht="30" customHeight="1">
      <c r="F48" s="241"/>
      <c r="G48" s="241"/>
      <c r="H48" s="241"/>
      <c r="I48" s="241"/>
      <c r="J48" s="241"/>
      <c r="K48" s="1336" t="s">
        <v>324</v>
      </c>
      <c r="L48" s="1337"/>
      <c r="M48" s="1337"/>
      <c r="N48" s="1337"/>
      <c r="O48" s="1337"/>
      <c r="P48" s="1337"/>
      <c r="Q48" s="1337"/>
      <c r="R48" s="1337"/>
      <c r="S48" s="1337"/>
      <c r="T48" s="1337"/>
      <c r="U48" s="1337"/>
      <c r="V48" s="1337"/>
      <c r="W48" s="1337"/>
      <c r="X48" s="1337"/>
      <c r="Y48" s="1337"/>
      <c r="Z48" s="1337"/>
      <c r="AA48" s="1337"/>
      <c r="AB48" s="1337"/>
      <c r="AC48" s="1337"/>
      <c r="AD48" s="1337"/>
      <c r="AE48" s="1337"/>
      <c r="AF48" s="1337"/>
      <c r="AG48" s="1337"/>
      <c r="AH48" s="1337"/>
      <c r="AI48" s="1337"/>
      <c r="AJ48" s="1338"/>
      <c r="AK48" s="245"/>
      <c r="AL48" s="246"/>
      <c r="AM48" s="247"/>
    </row>
    <row r="49" spans="11:39" ht="30" customHeight="1">
      <c r="K49" s="1336" t="s">
        <v>325</v>
      </c>
      <c r="L49" s="1337"/>
      <c r="M49" s="1337"/>
      <c r="N49" s="1337"/>
      <c r="O49" s="1337"/>
      <c r="P49" s="1337"/>
      <c r="Q49" s="1337"/>
      <c r="R49" s="1337"/>
      <c r="S49" s="1337"/>
      <c r="T49" s="1337"/>
      <c r="U49" s="1337"/>
      <c r="V49" s="1337"/>
      <c r="W49" s="1337"/>
      <c r="X49" s="1337"/>
      <c r="Y49" s="1337"/>
      <c r="Z49" s="1337"/>
      <c r="AA49" s="1337"/>
      <c r="AB49" s="1337"/>
      <c r="AC49" s="1337"/>
      <c r="AD49" s="1337"/>
      <c r="AE49" s="1337"/>
      <c r="AF49" s="1337"/>
      <c r="AG49" s="1337"/>
      <c r="AH49" s="1337"/>
      <c r="AI49" s="1337"/>
      <c r="AJ49" s="1338"/>
      <c r="AK49" s="245"/>
      <c r="AL49" s="248"/>
      <c r="AM49" s="247"/>
    </row>
  </sheetData>
  <sheetProtection insertColumns="0" insertRows="0"/>
  <mergeCells count="261">
    <mergeCell ref="K44:AC44"/>
    <mergeCell ref="K48:AJ48"/>
    <mergeCell ref="K49:AJ49"/>
    <mergeCell ref="A41:Q41"/>
    <mergeCell ref="R41:AF41"/>
    <mergeCell ref="A42:Q42"/>
    <mergeCell ref="R42:AF42"/>
    <mergeCell ref="A5:A6"/>
    <mergeCell ref="N25:Q26"/>
    <mergeCell ref="R25:AW25"/>
    <mergeCell ref="R5:AW5"/>
    <mergeCell ref="K25:M26"/>
    <mergeCell ref="F25:J26"/>
    <mergeCell ref="A25:A26"/>
    <mergeCell ref="F7:J7"/>
    <mergeCell ref="K7:M7"/>
    <mergeCell ref="N7:Q7"/>
    <mergeCell ref="R7:T7"/>
    <mergeCell ref="AC7:AF7"/>
    <mergeCell ref="N5:Q6"/>
    <mergeCell ref="K5:M6"/>
    <mergeCell ref="F5:J6"/>
    <mergeCell ref="F8:J8"/>
    <mergeCell ref="K8:M8"/>
    <mergeCell ref="F10:J10"/>
    <mergeCell ref="K10:M10"/>
    <mergeCell ref="N10:Q10"/>
    <mergeCell ref="R10:T10"/>
    <mergeCell ref="AC10:AF10"/>
    <mergeCell ref="N8:Q8"/>
    <mergeCell ref="R8:T8"/>
    <mergeCell ref="AC8:AF8"/>
    <mergeCell ref="R9:T9"/>
    <mergeCell ref="AC9:AF9"/>
    <mergeCell ref="F13:J13"/>
    <mergeCell ref="K13:M13"/>
    <mergeCell ref="N13:Q13"/>
    <mergeCell ref="R13:T13"/>
    <mergeCell ref="AC13:AF13"/>
    <mergeCell ref="F14:J14"/>
    <mergeCell ref="K14:M14"/>
    <mergeCell ref="N14:Q14"/>
    <mergeCell ref="R14:T14"/>
    <mergeCell ref="AC14:AF14"/>
    <mergeCell ref="R30:T30"/>
    <mergeCell ref="AC30:AF30"/>
    <mergeCell ref="F29:J29"/>
    <mergeCell ref="K29:M29"/>
    <mergeCell ref="N29:Q29"/>
    <mergeCell ref="R29:T29"/>
    <mergeCell ref="AC29:AF29"/>
    <mergeCell ref="F19:J19"/>
    <mergeCell ref="K19:M19"/>
    <mergeCell ref="N19:Q19"/>
    <mergeCell ref="R19:T19"/>
    <mergeCell ref="AC19:AF19"/>
    <mergeCell ref="A20:Q20"/>
    <mergeCell ref="R20:AF20"/>
    <mergeCell ref="A21:Q21"/>
    <mergeCell ref="R21:AF21"/>
    <mergeCell ref="A22:Q22"/>
    <mergeCell ref="R22:AF22"/>
    <mergeCell ref="R28:T28"/>
    <mergeCell ref="AC28:AF28"/>
    <mergeCell ref="K28:M28"/>
    <mergeCell ref="N28:Q28"/>
    <mergeCell ref="F28:J28"/>
    <mergeCell ref="F27:J27"/>
    <mergeCell ref="F32:J32"/>
    <mergeCell ref="AH16:AJ16"/>
    <mergeCell ref="AS16:AV16"/>
    <mergeCell ref="AH17:AJ17"/>
    <mergeCell ref="AS17:AV17"/>
    <mergeCell ref="AH18:AJ18"/>
    <mergeCell ref="AS18:AV18"/>
    <mergeCell ref="AH13:AJ13"/>
    <mergeCell ref="AS13:AV13"/>
    <mergeCell ref="AH14:AJ14"/>
    <mergeCell ref="AS14:AV14"/>
    <mergeCell ref="AH15:AJ15"/>
    <mergeCell ref="F31:J31"/>
    <mergeCell ref="K31:M31"/>
    <mergeCell ref="N31:Q31"/>
    <mergeCell ref="R31:T31"/>
    <mergeCell ref="AC31:AF31"/>
    <mergeCell ref="K32:M32"/>
    <mergeCell ref="N32:Q32"/>
    <mergeCell ref="R32:T32"/>
    <mergeCell ref="AC32:AF32"/>
    <mergeCell ref="F30:J30"/>
    <mergeCell ref="K30:M30"/>
    <mergeCell ref="N30:Q30"/>
    <mergeCell ref="K37:M37"/>
    <mergeCell ref="N37:Q37"/>
    <mergeCell ref="R37:T37"/>
    <mergeCell ref="AC37:AF37"/>
    <mergeCell ref="F33:J33"/>
    <mergeCell ref="K33:M33"/>
    <mergeCell ref="N33:Q33"/>
    <mergeCell ref="R33:T33"/>
    <mergeCell ref="AC33:AF33"/>
    <mergeCell ref="A40:Q40"/>
    <mergeCell ref="R40:AF40"/>
    <mergeCell ref="F39:J39"/>
    <mergeCell ref="K39:M39"/>
    <mergeCell ref="N39:Q39"/>
    <mergeCell ref="R39:T39"/>
    <mergeCell ref="AC39:AF39"/>
    <mergeCell ref="K34:M34"/>
    <mergeCell ref="N34:Q34"/>
    <mergeCell ref="R34:T34"/>
    <mergeCell ref="AC34:AF34"/>
    <mergeCell ref="F35:J35"/>
    <mergeCell ref="K35:M35"/>
    <mergeCell ref="N35:Q35"/>
    <mergeCell ref="R35:T35"/>
    <mergeCell ref="AC35:AF35"/>
    <mergeCell ref="F38:J38"/>
    <mergeCell ref="K38:M38"/>
    <mergeCell ref="F36:J36"/>
    <mergeCell ref="K36:M36"/>
    <mergeCell ref="N36:Q36"/>
    <mergeCell ref="R36:T36"/>
    <mergeCell ref="AC36:AF36"/>
    <mergeCell ref="F37:J37"/>
    <mergeCell ref="AS29:AV29"/>
    <mergeCell ref="AH30:AJ30"/>
    <mergeCell ref="AS30:AV30"/>
    <mergeCell ref="AH19:AJ19"/>
    <mergeCell ref="AS19:AV19"/>
    <mergeCell ref="AH20:AV20"/>
    <mergeCell ref="AH27:AJ27"/>
    <mergeCell ref="AS27:AV27"/>
    <mergeCell ref="AH10:AJ10"/>
    <mergeCell ref="AS10:AV10"/>
    <mergeCell ref="AH11:AJ11"/>
    <mergeCell ref="AS11:AV11"/>
    <mergeCell ref="AH12:AJ12"/>
    <mergeCell ref="AS12:AV12"/>
    <mergeCell ref="AH28:AJ28"/>
    <mergeCell ref="AS28:AV28"/>
    <mergeCell ref="AH40:AV40"/>
    <mergeCell ref="AH6:AW6"/>
    <mergeCell ref="A4:AW4"/>
    <mergeCell ref="A24:AW24"/>
    <mergeCell ref="AH26:AW26"/>
    <mergeCell ref="AH37:AJ37"/>
    <mergeCell ref="AS37:AV37"/>
    <mergeCell ref="AH38:AJ38"/>
    <mergeCell ref="AS38:AV38"/>
    <mergeCell ref="AH39:AJ39"/>
    <mergeCell ref="AS39:AV39"/>
    <mergeCell ref="AH34:AJ34"/>
    <mergeCell ref="AS34:AV34"/>
    <mergeCell ref="AH35:AJ35"/>
    <mergeCell ref="AS35:AV35"/>
    <mergeCell ref="AH36:AJ36"/>
    <mergeCell ref="AS36:AV36"/>
    <mergeCell ref="AH31:AJ31"/>
    <mergeCell ref="AS31:AV31"/>
    <mergeCell ref="AH32:AJ32"/>
    <mergeCell ref="AS32:AV32"/>
    <mergeCell ref="AH33:AJ33"/>
    <mergeCell ref="AS33:AV33"/>
    <mergeCell ref="AH29:AJ29"/>
    <mergeCell ref="F17:J17"/>
    <mergeCell ref="K17:M17"/>
    <mergeCell ref="N17:Q17"/>
    <mergeCell ref="R17:T17"/>
    <mergeCell ref="AC17:AF17"/>
    <mergeCell ref="F18:J18"/>
    <mergeCell ref="K18:M18"/>
    <mergeCell ref="AH2:AL2"/>
    <mergeCell ref="AM2:AW2"/>
    <mergeCell ref="AS15:AV15"/>
    <mergeCell ref="AH7:AJ7"/>
    <mergeCell ref="AS7:AV7"/>
    <mergeCell ref="AH8:AJ8"/>
    <mergeCell ref="AS8:AV8"/>
    <mergeCell ref="N18:Q18"/>
    <mergeCell ref="R18:T18"/>
    <mergeCell ref="AC18:AF18"/>
    <mergeCell ref="F15:J15"/>
    <mergeCell ref="K15:M15"/>
    <mergeCell ref="N15:Q15"/>
    <mergeCell ref="R15:T15"/>
    <mergeCell ref="AC15:AF15"/>
    <mergeCell ref="F16:J16"/>
    <mergeCell ref="K16:M16"/>
    <mergeCell ref="K27:M27"/>
    <mergeCell ref="N27:Q27"/>
    <mergeCell ref="R27:T27"/>
    <mergeCell ref="AC27:AF27"/>
    <mergeCell ref="AX25:AZ26"/>
    <mergeCell ref="AX7:AZ7"/>
    <mergeCell ref="AX8:AZ8"/>
    <mergeCell ref="AX9:AZ9"/>
    <mergeCell ref="AX10:AZ10"/>
    <mergeCell ref="AX11:AZ11"/>
    <mergeCell ref="AX12:AZ12"/>
    <mergeCell ref="AX13:AZ13"/>
    <mergeCell ref="AX14:AZ14"/>
    <mergeCell ref="AX15:AZ15"/>
    <mergeCell ref="AX16:AZ16"/>
    <mergeCell ref="AX17:AZ17"/>
    <mergeCell ref="AX18:AZ18"/>
    <mergeCell ref="AX19:AZ19"/>
    <mergeCell ref="AX20:AZ20"/>
    <mergeCell ref="AX21:AZ21"/>
    <mergeCell ref="AX22:AZ22"/>
    <mergeCell ref="N16:Q16"/>
    <mergeCell ref="R16:T16"/>
    <mergeCell ref="AC16:AF16"/>
    <mergeCell ref="B8:E8"/>
    <mergeCell ref="B9:E9"/>
    <mergeCell ref="B10:E10"/>
    <mergeCell ref="B11:E11"/>
    <mergeCell ref="B12:E12"/>
    <mergeCell ref="B13:E13"/>
    <mergeCell ref="B14:E14"/>
    <mergeCell ref="B15:E15"/>
    <mergeCell ref="AX5:AZ6"/>
    <mergeCell ref="AH9:AJ9"/>
    <mergeCell ref="AS9:AV9"/>
    <mergeCell ref="F9:J9"/>
    <mergeCell ref="K9:M9"/>
    <mergeCell ref="N9:Q9"/>
    <mergeCell ref="F11:J11"/>
    <mergeCell ref="K11:M11"/>
    <mergeCell ref="N11:Q11"/>
    <mergeCell ref="R11:T11"/>
    <mergeCell ref="AC11:AF11"/>
    <mergeCell ref="F12:J12"/>
    <mergeCell ref="K12:M12"/>
    <mergeCell ref="N12:Q12"/>
    <mergeCell ref="R12:T12"/>
    <mergeCell ref="AC12:AF12"/>
    <mergeCell ref="B39:E39"/>
    <mergeCell ref="B5:E6"/>
    <mergeCell ref="B25:E26"/>
    <mergeCell ref="B32:E32"/>
    <mergeCell ref="F34:J34"/>
    <mergeCell ref="N38:Q38"/>
    <mergeCell ref="R38:T38"/>
    <mergeCell ref="AC38:AF38"/>
    <mergeCell ref="B33:E33"/>
    <mergeCell ref="B34:E34"/>
    <mergeCell ref="B35:E35"/>
    <mergeCell ref="B36:E36"/>
    <mergeCell ref="B37:E37"/>
    <mergeCell ref="B38:E38"/>
    <mergeCell ref="B16:E16"/>
    <mergeCell ref="B17:E17"/>
    <mergeCell ref="B18:E18"/>
    <mergeCell ref="B19:E19"/>
    <mergeCell ref="B27:E27"/>
    <mergeCell ref="B28:E28"/>
    <mergeCell ref="B29:E29"/>
    <mergeCell ref="B30:E30"/>
    <mergeCell ref="B31:E31"/>
    <mergeCell ref="B7:E7"/>
  </mergeCells>
  <phoneticPr fontId="4"/>
  <conditionalFormatting sqref="AX7:AX22 AX27:AZ42 R30:AW39 F30:J39">
    <cfRule type="containsBlanks" dxfId="18" priority="12">
      <formula>LEN(TRIM(F7))=0</formula>
    </cfRule>
  </conditionalFormatting>
  <conditionalFormatting sqref="A10:B19 R10:AW19 F10:M19">
    <cfRule type="containsBlanks" dxfId="17" priority="11">
      <formula>LEN(TRIM(A10))=0</formula>
    </cfRule>
  </conditionalFormatting>
  <conditionalFormatting sqref="N10:Q19">
    <cfRule type="containsBlanks" dxfId="16" priority="10">
      <formula>LEN(TRIM(N10))=0</formula>
    </cfRule>
  </conditionalFormatting>
  <conditionalFormatting sqref="B30:B39">
    <cfRule type="containsBlanks" dxfId="15" priority="4">
      <formula>LEN(TRIM(B30))=0</formula>
    </cfRule>
  </conditionalFormatting>
  <conditionalFormatting sqref="N30:Q39">
    <cfRule type="containsBlanks" dxfId="14" priority="2">
      <formula>LEN(TRIM(N30))=0</formula>
    </cfRule>
  </conditionalFormatting>
  <conditionalFormatting sqref="K30:M39">
    <cfRule type="containsBlanks" dxfId="13" priority="1">
      <formula>LEN(TRIM(K30))=0</formula>
    </cfRule>
  </conditionalFormatting>
  <dataValidations xWindow="239" yWindow="775" count="6">
    <dataValidation type="whole" errorStyle="warning" allowBlank="1" showInputMessage="1" showErrorMessage="1" error="副主任保育士等の賃金改善額は、原則5,000円以上40,000円以下です。_x000a_※一時金等で支給した場合を除く" sqref="R10:T19" xr:uid="{8FB635FD-8F24-421C-A308-802A130FBEA3}">
      <formula1>5000</formula1>
      <formula2>40000</formula2>
    </dataValidation>
    <dataValidation type="whole" errorStyle="warning" allowBlank="1" showInputMessage="1" showErrorMessage="1" error="職務分野別リーダー等（人数B）に係る賃金改善額は、原則5000円以上となります。また、副主任保育士等（人数A）に係る賃金改善額のうち、最も低い額を超えて賃金改善することはできません。_x000a_※一時金等で支給する場合を除く" sqref="R30:T39" xr:uid="{31E38910-19F7-4112-A0FF-FE84119C6F0A}">
      <formula1>5000</formula1>
      <formula2>BF10</formula2>
    </dataValidation>
    <dataValidation allowBlank="1" showInputMessage="1" showErrorMessage="1" promptTitle="改善した給与項目" prompt="賃金台帳における給与項目の名称を入力してください。_x000a_（例）「処遇改善Ⅱ」「職務能力手当」「役職手当」など" sqref="N10:Q19 N30:Q39" xr:uid="{E5C51299-E38A-4A31-B612-4A5C6D49824F}"/>
    <dataValidation allowBlank="1" showInputMessage="1" showErrorMessage="1" promptTitle="職名（人数A）" prompt="発令を行った際の、法人において使用している役職名を入力してください。_x000a_（例）副主任保育士、専門リーダー、○○リーダー　など_x000a_※主任保育士に対して加算Ⅱで賃金改善を実施している場合もここ（６）に記載してください。" sqref="F10:J19" xr:uid="{A4240B4E-935C-4E58-959C-EDD2A3CF978D}"/>
    <dataValidation allowBlank="1" showInputMessage="1" showErrorMessage="1" promptTitle="職種" prompt="職員の職種を入力してください。_x000a_（例）保育士、栄養士、調理員、看護士　など" sqref="K10:M19 K30:M39" xr:uid="{0178C773-BE39-48CC-B3E0-8801F7AA69B3}"/>
    <dataValidation allowBlank="1" showInputMessage="1" showErrorMessage="1" promptTitle="職名（人数B）" prompt="発令を行った際の、法人において使用している役職名を入力してください。_x000a_（例）職務分野別リーダー、○○リーダー　など_x000a_" sqref="F30:J39" xr:uid="{BD0333E4-9C90-4943-B927-B1053887802F}"/>
  </dataValidations>
  <pageMargins left="0.70866141732283472" right="0.70866141732283472" top="0.74803149606299213" bottom="0.74803149606299213" header="0.31496062992125984" footer="0.31496062992125984"/>
  <pageSetup paperSize="9" scale="42" orientation="landscape" r:id="rId1"/>
  <rowBreaks count="1" manualBreakCount="1">
    <brk id="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79" r:id="rId4" name="Check Box 31">
              <controlPr defaultSize="0" autoFill="0" autoLine="0" autoPict="0">
                <anchor moveWithCells="1">
                  <from>
                    <xdr:col>36</xdr:col>
                    <xdr:colOff>7620</xdr:colOff>
                    <xdr:row>47</xdr:row>
                    <xdr:rowOff>22860</xdr:rowOff>
                  </from>
                  <to>
                    <xdr:col>37</xdr:col>
                    <xdr:colOff>0</xdr:colOff>
                    <xdr:row>47</xdr:row>
                    <xdr:rowOff>304800</xdr:rowOff>
                  </to>
                </anchor>
              </controlPr>
            </control>
          </mc:Choice>
        </mc:AlternateContent>
        <mc:AlternateContent xmlns:mc="http://schemas.openxmlformats.org/markup-compatibility/2006">
          <mc:Choice Requires="x14">
            <control shapeId="27680" r:id="rId5" name="Check Box 32">
              <controlPr defaultSize="0" autoFill="0" autoLine="0" autoPict="0">
                <anchor moveWithCells="1">
                  <from>
                    <xdr:col>36</xdr:col>
                    <xdr:colOff>22860</xdr:colOff>
                    <xdr:row>48</xdr:row>
                    <xdr:rowOff>22860</xdr:rowOff>
                  </from>
                  <to>
                    <xdr:col>37</xdr:col>
                    <xdr:colOff>7620</xdr:colOff>
                    <xdr:row>48</xdr:row>
                    <xdr:rowOff>304800</xdr:rowOff>
                  </to>
                </anchor>
              </controlPr>
            </control>
          </mc:Choice>
        </mc:AlternateContent>
        <mc:AlternateContent xmlns:mc="http://schemas.openxmlformats.org/markup-compatibility/2006">
          <mc:Choice Requires="x14">
            <control shapeId="27677" r:id="rId6" name="Check Box 29">
              <controlPr defaultSize="0" autoFill="0" autoLine="0" autoPict="0">
                <anchor moveWithCells="1">
                  <from>
                    <xdr:col>36</xdr:col>
                    <xdr:colOff>7620</xdr:colOff>
                    <xdr:row>44</xdr:row>
                    <xdr:rowOff>152400</xdr:rowOff>
                  </from>
                  <to>
                    <xdr:col>37</xdr:col>
                    <xdr:colOff>0</xdr:colOff>
                    <xdr:row>46</xdr:row>
                    <xdr:rowOff>45720</xdr:rowOff>
                  </to>
                </anchor>
              </controlPr>
            </control>
          </mc:Choice>
        </mc:AlternateContent>
        <mc:AlternateContent xmlns:mc="http://schemas.openxmlformats.org/markup-compatibility/2006">
          <mc:Choice Requires="x14">
            <control shapeId="27678" r:id="rId7" name="Check Box 30">
              <controlPr defaultSize="0" autoFill="0" autoLine="0" autoPict="0">
                <anchor moveWithCells="1">
                  <from>
                    <xdr:col>36</xdr:col>
                    <xdr:colOff>7620</xdr:colOff>
                    <xdr:row>45</xdr:row>
                    <xdr:rowOff>152400</xdr:rowOff>
                  </from>
                  <to>
                    <xdr:col>37</xdr:col>
                    <xdr:colOff>0</xdr:colOff>
                    <xdr:row>47</xdr:row>
                    <xdr:rowOff>45720</xdr:rowOff>
                  </to>
                </anchor>
              </controlPr>
            </control>
          </mc:Choice>
        </mc:AlternateContent>
        <mc:AlternateContent xmlns:mc="http://schemas.openxmlformats.org/markup-compatibility/2006">
          <mc:Choice Requires="x14">
            <control shapeId="27681" r:id="rId8" name="Check Box 33">
              <controlPr defaultSize="0" autoFill="0" autoLine="0" autoPict="0">
                <anchor moveWithCells="1">
                  <from>
                    <xdr:col>36</xdr:col>
                    <xdr:colOff>7620</xdr:colOff>
                    <xdr:row>43</xdr:row>
                    <xdr:rowOff>243840</xdr:rowOff>
                  </from>
                  <to>
                    <xdr:col>37</xdr:col>
                    <xdr:colOff>0</xdr:colOff>
                    <xdr:row>45</xdr:row>
                    <xdr:rowOff>30480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pageSetUpPr fitToPage="1"/>
  </sheetPr>
  <dimension ref="A1:Q28"/>
  <sheetViews>
    <sheetView showGridLines="0" view="pageBreakPreview" zoomScale="70" zoomScaleNormal="100" zoomScaleSheetLayoutView="70" workbookViewId="0"/>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9" width="2.44140625" style="1" customWidth="1"/>
    <col min="10" max="21" width="3" style="1" customWidth="1"/>
    <col min="22" max="16384" width="9" style="1"/>
  </cols>
  <sheetData>
    <row r="1" spans="1:8" ht="18" customHeight="1" thickBot="1">
      <c r="A1" s="19" t="s">
        <v>166</v>
      </c>
    </row>
    <row r="2" spans="1:8" ht="18" customHeight="1" thickBot="1">
      <c r="E2" s="109" t="s">
        <v>25</v>
      </c>
      <c r="F2" s="1083">
        <f>【様式８】実績報告書Ⅱ!V5</f>
        <v>0</v>
      </c>
      <c r="G2" s="1084"/>
      <c r="H2" s="1085"/>
    </row>
    <row r="4" spans="1:8" ht="18" customHeight="1">
      <c r="A4" s="808" t="s">
        <v>167</v>
      </c>
      <c r="B4" s="808"/>
      <c r="C4" s="808"/>
      <c r="D4" s="808"/>
      <c r="E4" s="808"/>
      <c r="F4" s="808"/>
      <c r="G4" s="808"/>
      <c r="H4" s="1091"/>
    </row>
    <row r="5" spans="1:8" ht="18" customHeight="1" thickBot="1">
      <c r="A5" s="2"/>
      <c r="B5" s="2"/>
      <c r="C5" s="2"/>
      <c r="D5" s="2"/>
      <c r="E5" s="2"/>
      <c r="F5" s="2"/>
      <c r="G5" s="2"/>
      <c r="H5" s="2"/>
    </row>
    <row r="6" spans="1:8" ht="39.9" customHeight="1">
      <c r="A6" s="1092" t="s">
        <v>60</v>
      </c>
      <c r="B6" s="1094" t="s">
        <v>61</v>
      </c>
      <c r="C6" s="1094" t="s">
        <v>62</v>
      </c>
      <c r="D6" s="1094" t="s">
        <v>63</v>
      </c>
      <c r="E6" s="1096" t="s">
        <v>64</v>
      </c>
      <c r="F6" s="1097"/>
      <c r="G6" s="1096" t="s">
        <v>65</v>
      </c>
      <c r="H6" s="1098"/>
    </row>
    <row r="7" spans="1:8" ht="56.1" customHeight="1" thickBot="1">
      <c r="A7" s="1093"/>
      <c r="B7" s="1095"/>
      <c r="C7" s="1095"/>
      <c r="D7" s="1095"/>
      <c r="E7" s="78"/>
      <c r="F7" s="61" t="s">
        <v>66</v>
      </c>
      <c r="G7" s="7"/>
      <c r="H7" s="62" t="s">
        <v>66</v>
      </c>
    </row>
    <row r="8" spans="1:8" ht="21.75" customHeight="1">
      <c r="A8" s="440" t="s">
        <v>67</v>
      </c>
      <c r="B8" s="441" t="s">
        <v>68</v>
      </c>
      <c r="C8" s="441" t="s">
        <v>69</v>
      </c>
      <c r="D8" s="441" t="s">
        <v>70</v>
      </c>
      <c r="E8" s="442">
        <v>200000</v>
      </c>
      <c r="F8" s="442">
        <v>200000</v>
      </c>
      <c r="G8" s="429"/>
      <c r="H8" s="430"/>
    </row>
    <row r="9" spans="1:8" ht="21.75" customHeight="1">
      <c r="A9" s="321"/>
      <c r="B9" s="322"/>
      <c r="C9" s="322"/>
      <c r="D9" s="322"/>
      <c r="E9" s="323"/>
      <c r="F9" s="323"/>
      <c r="G9" s="324"/>
      <c r="H9" s="325"/>
    </row>
    <row r="10" spans="1:8" ht="21.75" customHeight="1">
      <c r="A10" s="321"/>
      <c r="B10" s="322"/>
      <c r="C10" s="322"/>
      <c r="D10" s="322"/>
      <c r="E10" s="323"/>
      <c r="F10" s="323"/>
      <c r="G10" s="324"/>
      <c r="H10" s="326"/>
    </row>
    <row r="11" spans="1:8" ht="21.75" customHeight="1">
      <c r="A11" s="321"/>
      <c r="B11" s="322"/>
      <c r="C11" s="322"/>
      <c r="D11" s="322"/>
      <c r="E11" s="323"/>
      <c r="F11" s="323"/>
      <c r="G11" s="324"/>
      <c r="H11" s="326"/>
    </row>
    <row r="12" spans="1:8" ht="21.75" customHeight="1">
      <c r="A12" s="321"/>
      <c r="B12" s="322"/>
      <c r="C12" s="322"/>
      <c r="D12" s="322"/>
      <c r="E12" s="323"/>
      <c r="F12" s="323"/>
      <c r="G12" s="324"/>
      <c r="H12" s="326"/>
    </row>
    <row r="13" spans="1:8" ht="21.75" customHeight="1">
      <c r="A13" s="321"/>
      <c r="B13" s="322"/>
      <c r="C13" s="322"/>
      <c r="D13" s="322"/>
      <c r="E13" s="323"/>
      <c r="F13" s="323"/>
      <c r="G13" s="324"/>
      <c r="H13" s="326"/>
    </row>
    <row r="14" spans="1:8" ht="21.75" customHeight="1">
      <c r="A14" s="321"/>
      <c r="B14" s="322"/>
      <c r="C14" s="322"/>
      <c r="D14" s="322"/>
      <c r="E14" s="323"/>
      <c r="F14" s="323"/>
      <c r="G14" s="324"/>
      <c r="H14" s="326"/>
    </row>
    <row r="15" spans="1:8" ht="21.75" customHeight="1">
      <c r="A15" s="321"/>
      <c r="B15" s="322"/>
      <c r="C15" s="322"/>
      <c r="D15" s="322"/>
      <c r="E15" s="323"/>
      <c r="F15" s="323"/>
      <c r="G15" s="324"/>
      <c r="H15" s="326"/>
    </row>
    <row r="16" spans="1:8" ht="21.75" customHeight="1">
      <c r="A16" s="321"/>
      <c r="B16" s="322"/>
      <c r="C16" s="322"/>
      <c r="D16" s="322"/>
      <c r="E16" s="323"/>
      <c r="F16" s="323"/>
      <c r="G16" s="324"/>
      <c r="H16" s="326"/>
    </row>
    <row r="17" spans="1:17" ht="21.75" customHeight="1">
      <c r="A17" s="327"/>
      <c r="B17" s="328"/>
      <c r="C17" s="328"/>
      <c r="D17" s="328"/>
      <c r="E17" s="329"/>
      <c r="F17" s="329"/>
      <c r="G17" s="330"/>
      <c r="H17" s="331"/>
    </row>
    <row r="18" spans="1:17" ht="21.75" customHeight="1" thickBot="1">
      <c r="A18" s="1086" t="s">
        <v>71</v>
      </c>
      <c r="B18" s="1087"/>
      <c r="C18" s="1087"/>
      <c r="D18" s="1088"/>
      <c r="E18" s="431">
        <f>SUM(E9:E17)</f>
        <v>0</v>
      </c>
      <c r="F18" s="432">
        <f>SUM(F9:F17)</f>
        <v>0</v>
      </c>
      <c r="G18" s="433">
        <f>SUM(G9:G17)</f>
        <v>0</v>
      </c>
      <c r="H18" s="434">
        <f>SUM(H9:H17)</f>
        <v>0</v>
      </c>
    </row>
    <row r="19" spans="1:17" ht="19.5" customHeight="1">
      <c r="A19" s="435" t="s">
        <v>17</v>
      </c>
      <c r="B19" s="1367" t="s">
        <v>72</v>
      </c>
      <c r="C19" s="1367"/>
      <c r="D19" s="1367"/>
      <c r="E19" s="1367"/>
      <c r="F19" s="1367"/>
      <c r="G19" s="1367"/>
      <c r="H19" s="1367"/>
    </row>
    <row r="20" spans="1:17" ht="19.5" customHeight="1">
      <c r="A20" s="436"/>
      <c r="B20" s="1368"/>
      <c r="C20" s="1368"/>
      <c r="D20" s="1368"/>
      <c r="E20" s="1368"/>
      <c r="F20" s="1368"/>
      <c r="G20" s="1368"/>
      <c r="H20" s="1368"/>
    </row>
    <row r="21" spans="1:17" ht="18" customHeight="1">
      <c r="A21" s="81"/>
      <c r="B21" s="1082"/>
      <c r="C21" s="1082"/>
      <c r="D21" s="1082"/>
      <c r="E21" s="1082"/>
      <c r="F21" s="1082"/>
      <c r="G21" s="1082"/>
      <c r="H21" s="1082"/>
    </row>
    <row r="25" spans="1:17" ht="18" customHeight="1">
      <c r="L25" s="9"/>
      <c r="M25" s="9"/>
      <c r="N25" s="9"/>
      <c r="O25" s="9"/>
      <c r="P25" s="9"/>
      <c r="Q25" s="9"/>
    </row>
    <row r="26" spans="1:17" ht="18" customHeight="1">
      <c r="L26" s="9"/>
      <c r="M26" s="9"/>
      <c r="N26" s="9"/>
      <c r="O26" s="9"/>
      <c r="P26" s="9"/>
      <c r="Q26" s="9"/>
    </row>
    <row r="27" spans="1:17" ht="18" customHeight="1">
      <c r="L27" s="9"/>
      <c r="M27" s="9"/>
      <c r="N27" s="9"/>
      <c r="O27" s="9"/>
      <c r="P27" s="9"/>
      <c r="Q27" s="9"/>
    </row>
    <row r="28" spans="1:17" ht="18" customHeight="1">
      <c r="L28" s="9"/>
      <c r="M28" s="9"/>
      <c r="N28" s="9"/>
      <c r="O28" s="9"/>
      <c r="P28" s="9"/>
      <c r="Q28" s="9"/>
    </row>
  </sheetData>
  <sheetProtection insertColumns="0" insertRows="0"/>
  <mergeCells count="11">
    <mergeCell ref="B21:H21"/>
    <mergeCell ref="F2:H2"/>
    <mergeCell ref="B19:H20"/>
    <mergeCell ref="A4:H4"/>
    <mergeCell ref="A18:D18"/>
    <mergeCell ref="A6:A7"/>
    <mergeCell ref="B6:B7"/>
    <mergeCell ref="C6:C7"/>
    <mergeCell ref="D6:D7"/>
    <mergeCell ref="E6:F6"/>
    <mergeCell ref="G6:H6"/>
  </mergeCells>
  <phoneticPr fontId="4"/>
  <conditionalFormatting sqref="A8:H18">
    <cfRule type="containsBlanks" dxfId="12" priority="1">
      <formula>LEN(TRIM(A8))=0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68DD-7333-4BE6-A7FE-E9F27647199A}">
  <sheetPr>
    <tabColor rgb="FF92D050"/>
    <pageSetUpPr fitToPage="1"/>
  </sheetPr>
  <dimension ref="B1:F63"/>
  <sheetViews>
    <sheetView showGridLines="0" view="pageBreakPreview" zoomScale="70" zoomScaleNormal="80" zoomScaleSheetLayoutView="70" workbookViewId="0">
      <selection activeCell="B35" sqref="B35:D35"/>
    </sheetView>
  </sheetViews>
  <sheetFormatPr defaultRowHeight="13.2"/>
  <cols>
    <col min="1" max="2" width="2.77734375" customWidth="1"/>
    <col min="3" max="3" width="20.77734375" customWidth="1"/>
    <col min="4" max="4" width="17" customWidth="1"/>
    <col min="5" max="5" width="10.77734375" customWidth="1"/>
    <col min="6" max="6" width="80.77734375" customWidth="1"/>
  </cols>
  <sheetData>
    <row r="1" spans="2:6" ht="21">
      <c r="B1" s="471" t="s">
        <v>504</v>
      </c>
      <c r="C1" s="220"/>
      <c r="D1" s="472"/>
      <c r="E1" s="473"/>
      <c r="F1" s="472"/>
    </row>
    <row r="2" spans="2:6">
      <c r="B2" s="472"/>
      <c r="C2" s="472"/>
      <c r="D2" s="472"/>
      <c r="E2" s="473"/>
      <c r="F2" s="472"/>
    </row>
    <row r="3" spans="2:6" s="220" customFormat="1" ht="19.8" customHeight="1">
      <c r="B3" s="214" t="s">
        <v>505</v>
      </c>
      <c r="C3" s="214"/>
      <c r="E3" s="492"/>
    </row>
    <row r="4" spans="2:6">
      <c r="B4" s="689" t="s">
        <v>329</v>
      </c>
      <c r="C4" s="689"/>
      <c r="D4" s="690"/>
      <c r="E4" s="567" t="s">
        <v>330</v>
      </c>
      <c r="F4" s="568" t="s">
        <v>331</v>
      </c>
    </row>
    <row r="5" spans="2:6" ht="19.95" customHeight="1">
      <c r="B5" s="576" t="s">
        <v>591</v>
      </c>
      <c r="C5" s="577"/>
      <c r="D5" s="577"/>
      <c r="E5" s="577"/>
      <c r="F5" s="578"/>
    </row>
    <row r="6" spans="2:6" ht="40.049999999999997" customHeight="1">
      <c r="B6" s="688" t="s">
        <v>664</v>
      </c>
      <c r="C6" s="779"/>
      <c r="D6" s="779"/>
      <c r="E6" s="493" t="s">
        <v>356</v>
      </c>
      <c r="F6" s="481" t="s">
        <v>506</v>
      </c>
    </row>
    <row r="7" spans="2:6" ht="40.049999999999997" customHeight="1">
      <c r="B7" s="715" t="s">
        <v>570</v>
      </c>
      <c r="C7" s="716"/>
      <c r="D7" s="780"/>
      <c r="E7" s="494" t="s">
        <v>356</v>
      </c>
      <c r="F7" s="486" t="s">
        <v>609</v>
      </c>
    </row>
    <row r="8" spans="2:6" ht="40.049999999999997" customHeight="1">
      <c r="B8" s="495"/>
      <c r="C8" s="710" t="s">
        <v>678</v>
      </c>
      <c r="D8" s="711"/>
      <c r="E8" s="483" t="s">
        <v>356</v>
      </c>
      <c r="F8" s="484" t="s">
        <v>610</v>
      </c>
    </row>
    <row r="9" spans="2:6" ht="19.95" customHeight="1">
      <c r="B9" s="715" t="s">
        <v>665</v>
      </c>
      <c r="C9" s="716"/>
      <c r="D9" s="716"/>
      <c r="E9" s="716"/>
      <c r="F9" s="1369"/>
    </row>
    <row r="10" spans="2:6" ht="63" customHeight="1">
      <c r="B10" s="564"/>
      <c r="C10" s="708" t="s">
        <v>390</v>
      </c>
      <c r="D10" s="709"/>
      <c r="E10" s="500" t="s">
        <v>356</v>
      </c>
      <c r="F10" s="476" t="s">
        <v>671</v>
      </c>
    </row>
    <row r="11" spans="2:6" ht="40.049999999999997" customHeight="1">
      <c r="B11" s="566"/>
      <c r="C11" s="710" t="s">
        <v>457</v>
      </c>
      <c r="D11" s="711"/>
      <c r="E11" s="506" t="s">
        <v>368</v>
      </c>
      <c r="F11" s="484" t="s">
        <v>573</v>
      </c>
    </row>
    <row r="12" spans="2:6" ht="19.95" customHeight="1">
      <c r="B12" s="705" t="s">
        <v>393</v>
      </c>
      <c r="C12" s="780"/>
      <c r="D12" s="780"/>
      <c r="E12" s="780"/>
      <c r="F12" s="1370"/>
    </row>
    <row r="13" spans="2:6" ht="40.049999999999997" customHeight="1">
      <c r="B13" s="490"/>
      <c r="C13" s="702" t="s">
        <v>394</v>
      </c>
      <c r="D13" s="703"/>
      <c r="E13" s="500" t="s">
        <v>359</v>
      </c>
      <c r="F13" s="516" t="s">
        <v>655</v>
      </c>
    </row>
    <row r="14" spans="2:6" ht="49.95" customHeight="1">
      <c r="B14" s="491"/>
      <c r="C14" s="721" t="s">
        <v>396</v>
      </c>
      <c r="D14" s="722"/>
      <c r="E14" s="506" t="s">
        <v>395</v>
      </c>
      <c r="F14" s="540" t="s">
        <v>575</v>
      </c>
    </row>
    <row r="15" spans="2:6" ht="19.95" customHeight="1">
      <c r="B15" s="576" t="s">
        <v>397</v>
      </c>
      <c r="C15" s="577"/>
      <c r="D15" s="577"/>
      <c r="E15" s="577"/>
      <c r="F15" s="578"/>
    </row>
    <row r="16" spans="2:6" ht="49.95" customHeight="1">
      <c r="B16" s="1111" t="s">
        <v>507</v>
      </c>
      <c r="C16" s="1117"/>
      <c r="D16" s="1371"/>
      <c r="E16" s="515" t="s">
        <v>356</v>
      </c>
      <c r="F16" s="541" t="s">
        <v>508</v>
      </c>
    </row>
    <row r="17" spans="2:6" ht="39.6" customHeight="1">
      <c r="B17" s="1100" t="s">
        <v>400</v>
      </c>
      <c r="C17" s="1101"/>
      <c r="D17" s="1372"/>
      <c r="E17" s="660" t="s">
        <v>356</v>
      </c>
      <c r="F17" s="661" t="s">
        <v>626</v>
      </c>
    </row>
    <row r="18" spans="2:6" ht="40.049999999999997" customHeight="1">
      <c r="B18" s="688" t="s">
        <v>509</v>
      </c>
      <c r="C18" s="779"/>
      <c r="D18" s="779"/>
      <c r="E18" s="493" t="s">
        <v>368</v>
      </c>
      <c r="F18" s="481" t="s">
        <v>611</v>
      </c>
    </row>
    <row r="19" spans="2:6" ht="19.95" customHeight="1">
      <c r="B19" s="576" t="s">
        <v>510</v>
      </c>
      <c r="C19" s="577"/>
      <c r="D19" s="577"/>
      <c r="E19" s="577"/>
      <c r="F19" s="578"/>
    </row>
    <row r="20" spans="2:6" ht="40.049999999999997" customHeight="1">
      <c r="B20" s="781" t="s">
        <v>656</v>
      </c>
      <c r="C20" s="782"/>
      <c r="D20" s="712"/>
      <c r="E20" s="474" t="s">
        <v>356</v>
      </c>
      <c r="F20" s="1373" t="s">
        <v>511</v>
      </c>
    </row>
    <row r="21" spans="2:6" ht="40.049999999999997" customHeight="1">
      <c r="B21" s="698" t="s">
        <v>512</v>
      </c>
      <c r="C21" s="709"/>
      <c r="D21" s="703"/>
      <c r="E21" s="500" t="s">
        <v>356</v>
      </c>
      <c r="F21" s="1374"/>
    </row>
    <row r="22" spans="2:6" ht="30" customHeight="1">
      <c r="B22" s="696" t="s">
        <v>405</v>
      </c>
      <c r="C22" s="696"/>
      <c r="D22" s="698"/>
      <c r="E22" s="500" t="s">
        <v>356</v>
      </c>
      <c r="F22" s="533" t="s">
        <v>513</v>
      </c>
    </row>
    <row r="23" spans="2:6" ht="30" customHeight="1">
      <c r="B23" s="696" t="s">
        <v>612</v>
      </c>
      <c r="C23" s="701"/>
      <c r="D23" s="697"/>
      <c r="E23" s="500" t="s">
        <v>356</v>
      </c>
      <c r="F23" s="533" t="s">
        <v>613</v>
      </c>
    </row>
    <row r="24" spans="2:6" ht="30" customHeight="1">
      <c r="B24" s="696" t="s">
        <v>514</v>
      </c>
      <c r="C24" s="701"/>
      <c r="D24" s="697"/>
      <c r="E24" s="500" t="s">
        <v>356</v>
      </c>
      <c r="F24" s="533" t="s">
        <v>614</v>
      </c>
    </row>
    <row r="25" spans="2:6" ht="19.95" customHeight="1">
      <c r="B25" s="696" t="s">
        <v>666</v>
      </c>
      <c r="C25" s="696"/>
      <c r="D25" s="698"/>
      <c r="E25" s="500" t="s">
        <v>356</v>
      </c>
      <c r="F25" s="542" t="s">
        <v>667</v>
      </c>
    </row>
    <row r="26" spans="2:6" ht="49.95" customHeight="1">
      <c r="B26" s="696" t="s">
        <v>615</v>
      </c>
      <c r="C26" s="696"/>
      <c r="D26" s="698"/>
      <c r="E26" s="500" t="s">
        <v>356</v>
      </c>
      <c r="F26" s="533" t="s">
        <v>616</v>
      </c>
    </row>
    <row r="27" spans="2:6" ht="49.95" customHeight="1">
      <c r="B27" s="696" t="s">
        <v>515</v>
      </c>
      <c r="C27" s="696"/>
      <c r="D27" s="698"/>
      <c r="E27" s="500" t="s">
        <v>356</v>
      </c>
      <c r="F27" s="583" t="s">
        <v>617</v>
      </c>
    </row>
    <row r="28" spans="2:6" ht="30" customHeight="1">
      <c r="B28" s="696" t="s">
        <v>681</v>
      </c>
      <c r="C28" s="696"/>
      <c r="D28" s="698"/>
      <c r="E28" s="500" t="s">
        <v>356</v>
      </c>
      <c r="F28" s="533" t="s">
        <v>513</v>
      </c>
    </row>
    <row r="29" spans="2:6" ht="19.95" customHeight="1">
      <c r="B29" s="576" t="s">
        <v>411</v>
      </c>
      <c r="C29" s="577"/>
      <c r="D29" s="577"/>
      <c r="E29" s="577"/>
      <c r="F29" s="578"/>
    </row>
    <row r="30" spans="2:6" ht="19.95" customHeight="1">
      <c r="B30" s="1110" t="s">
        <v>682</v>
      </c>
      <c r="C30" s="1110"/>
      <c r="D30" s="1111"/>
      <c r="E30" s="515" t="s">
        <v>356</v>
      </c>
      <c r="F30" s="1375" t="s">
        <v>516</v>
      </c>
    </row>
    <row r="31" spans="2:6" ht="19.95" customHeight="1">
      <c r="B31" s="696" t="s">
        <v>414</v>
      </c>
      <c r="C31" s="696"/>
      <c r="D31" s="698"/>
      <c r="E31" s="500" t="s">
        <v>356</v>
      </c>
      <c r="F31" s="1375"/>
    </row>
    <row r="32" spans="2:6" ht="19.95" customHeight="1">
      <c r="B32" s="696" t="s">
        <v>683</v>
      </c>
      <c r="C32" s="696"/>
      <c r="D32" s="698"/>
      <c r="E32" s="500" t="s">
        <v>356</v>
      </c>
      <c r="F32" s="1375"/>
    </row>
    <row r="33" spans="2:6" ht="19.95" customHeight="1">
      <c r="B33" s="687" t="s">
        <v>416</v>
      </c>
      <c r="C33" s="687"/>
      <c r="D33" s="713"/>
      <c r="E33" s="493" t="s">
        <v>356</v>
      </c>
      <c r="F33" s="1376"/>
    </row>
    <row r="34" spans="2:6" ht="19.95" customHeight="1">
      <c r="B34" s="576" t="s">
        <v>517</v>
      </c>
      <c r="C34" s="577"/>
      <c r="D34" s="577"/>
      <c r="E34" s="577"/>
      <c r="F34" s="578"/>
    </row>
    <row r="35" spans="2:6" ht="49.95" customHeight="1">
      <c r="B35" s="785" t="s">
        <v>476</v>
      </c>
      <c r="C35" s="785"/>
      <c r="D35" s="781"/>
      <c r="E35" s="474" t="s">
        <v>356</v>
      </c>
      <c r="F35" s="565" t="s">
        <v>518</v>
      </c>
    </row>
    <row r="36" spans="2:6" ht="49.95" customHeight="1">
      <c r="B36" s="489"/>
      <c r="C36" s="708" t="s">
        <v>519</v>
      </c>
      <c r="D36" s="709"/>
      <c r="E36" s="500" t="s">
        <v>359</v>
      </c>
      <c r="F36" s="476" t="s">
        <v>668</v>
      </c>
    </row>
    <row r="37" spans="2:6" ht="40.049999999999997" customHeight="1">
      <c r="B37" s="524"/>
      <c r="C37" s="708" t="s">
        <v>669</v>
      </c>
      <c r="D37" s="709"/>
      <c r="E37" s="500" t="s">
        <v>356</v>
      </c>
      <c r="F37" s="476" t="s">
        <v>520</v>
      </c>
    </row>
    <row r="38" spans="2:6" ht="19.95" customHeight="1">
      <c r="B38" s="1099" t="s">
        <v>421</v>
      </c>
      <c r="C38" s="709"/>
      <c r="D38" s="709"/>
      <c r="E38" s="534"/>
      <c r="F38" s="476"/>
    </row>
    <row r="39" spans="2:6" ht="49.95" customHeight="1">
      <c r="B39" s="564"/>
      <c r="C39" s="708" t="s">
        <v>390</v>
      </c>
      <c r="D39" s="709"/>
      <c r="E39" s="500" t="s">
        <v>356</v>
      </c>
      <c r="F39" s="476" t="s">
        <v>521</v>
      </c>
    </row>
    <row r="40" spans="2:6" ht="40.049999999999997" customHeight="1">
      <c r="B40" s="524"/>
      <c r="C40" s="708" t="s">
        <v>457</v>
      </c>
      <c r="D40" s="709"/>
      <c r="E40" s="500" t="s">
        <v>368</v>
      </c>
      <c r="F40" s="476" t="s">
        <v>618</v>
      </c>
    </row>
    <row r="41" spans="2:6" ht="64.2" customHeight="1">
      <c r="B41" s="698" t="s">
        <v>522</v>
      </c>
      <c r="C41" s="709"/>
      <c r="D41" s="709"/>
      <c r="E41" s="500" t="s">
        <v>368</v>
      </c>
      <c r="F41" s="476" t="s">
        <v>603</v>
      </c>
    </row>
    <row r="42" spans="2:6" ht="79.2" customHeight="1">
      <c r="B42" s="688" t="s">
        <v>680</v>
      </c>
      <c r="C42" s="779"/>
      <c r="D42" s="779"/>
      <c r="E42" s="493" t="s">
        <v>523</v>
      </c>
      <c r="F42" s="481" t="s">
        <v>619</v>
      </c>
    </row>
    <row r="43" spans="2:6" ht="19.95" customHeight="1">
      <c r="B43" s="558"/>
      <c r="C43" s="558"/>
      <c r="D43" s="558"/>
      <c r="E43" s="508"/>
      <c r="F43" s="557"/>
    </row>
    <row r="44" spans="2:6" s="220" customFormat="1" ht="19.95" customHeight="1">
      <c r="B44" s="509" t="s">
        <v>524</v>
      </c>
      <c r="C44" s="509"/>
      <c r="D44" s="510"/>
      <c r="E44" s="559"/>
      <c r="F44" s="510"/>
    </row>
    <row r="45" spans="2:6">
      <c r="B45" s="689" t="s">
        <v>329</v>
      </c>
      <c r="C45" s="689"/>
      <c r="D45" s="690"/>
      <c r="E45" s="567" t="s">
        <v>330</v>
      </c>
      <c r="F45" s="568" t="s">
        <v>331</v>
      </c>
    </row>
    <row r="46" spans="2:6" ht="40.049999999999997" customHeight="1">
      <c r="B46" s="1377" t="s">
        <v>425</v>
      </c>
      <c r="C46" s="1378"/>
      <c r="D46" s="1378"/>
      <c r="E46" s="511" t="s">
        <v>333</v>
      </c>
      <c r="F46" s="512" t="s">
        <v>620</v>
      </c>
    </row>
    <row r="47" spans="2:6" ht="63.6" customHeight="1">
      <c r="B47" s="804" t="s">
        <v>427</v>
      </c>
      <c r="C47" s="791"/>
      <c r="D47" s="791"/>
      <c r="E47" s="500" t="s">
        <v>333</v>
      </c>
      <c r="F47" s="518" t="s">
        <v>663</v>
      </c>
    </row>
    <row r="48" spans="2:6" ht="40.049999999999997" customHeight="1">
      <c r="B48" s="804" t="s">
        <v>525</v>
      </c>
      <c r="C48" s="791"/>
      <c r="D48" s="791"/>
      <c r="E48" s="500" t="s">
        <v>359</v>
      </c>
      <c r="F48" s="518" t="s">
        <v>526</v>
      </c>
    </row>
    <row r="49" spans="2:6" ht="66.75" customHeight="1">
      <c r="B49" s="804" t="s">
        <v>430</v>
      </c>
      <c r="C49" s="791"/>
      <c r="D49" s="791"/>
      <c r="E49" s="500" t="s">
        <v>333</v>
      </c>
      <c r="F49" s="518" t="s">
        <v>527</v>
      </c>
    </row>
    <row r="50" spans="2:6" ht="40.049999999999997" customHeight="1">
      <c r="B50" s="698" t="s">
        <v>652</v>
      </c>
      <c r="C50" s="709"/>
      <c r="D50" s="709"/>
      <c r="E50" s="500" t="s">
        <v>333</v>
      </c>
      <c r="F50" s="476" t="s">
        <v>528</v>
      </c>
    </row>
    <row r="51" spans="2:6" ht="40.049999999999997" customHeight="1">
      <c r="B51" s="804" t="s">
        <v>529</v>
      </c>
      <c r="C51" s="791"/>
      <c r="D51" s="791"/>
      <c r="E51" s="500" t="s">
        <v>333</v>
      </c>
      <c r="F51" s="518" t="s">
        <v>530</v>
      </c>
    </row>
    <row r="52" spans="2:6" ht="40.049999999999997" customHeight="1">
      <c r="B52" s="804" t="s">
        <v>531</v>
      </c>
      <c r="C52" s="791"/>
      <c r="D52" s="791"/>
      <c r="E52" s="500" t="s">
        <v>356</v>
      </c>
      <c r="F52" s="518" t="s">
        <v>532</v>
      </c>
    </row>
    <row r="53" spans="2:6" ht="40.049999999999997" customHeight="1">
      <c r="B53" s="804" t="s">
        <v>533</v>
      </c>
      <c r="C53" s="791"/>
      <c r="D53" s="791"/>
      <c r="E53" s="500" t="s">
        <v>356</v>
      </c>
      <c r="F53" s="518" t="s">
        <v>534</v>
      </c>
    </row>
    <row r="54" spans="2:6" ht="49.95" customHeight="1">
      <c r="B54" s="801" t="s">
        <v>442</v>
      </c>
      <c r="C54" s="802"/>
      <c r="D54" s="802"/>
      <c r="E54" s="506" t="s">
        <v>368</v>
      </c>
      <c r="F54" s="543" t="s">
        <v>621</v>
      </c>
    </row>
    <row r="55" spans="2:6" ht="19.95" customHeight="1">
      <c r="B55" s="558"/>
      <c r="C55" s="558"/>
      <c r="D55" s="558"/>
      <c r="E55" s="508"/>
      <c r="F55" s="557"/>
    </row>
    <row r="56" spans="2:6" s="220" customFormat="1" ht="19.95" customHeight="1">
      <c r="B56" s="521" t="s">
        <v>535</v>
      </c>
      <c r="C56" s="522"/>
      <c r="D56" s="522"/>
      <c r="E56" s="559"/>
      <c r="F56" s="510"/>
    </row>
    <row r="57" spans="2:6">
      <c r="B57" s="689" t="s">
        <v>329</v>
      </c>
      <c r="C57" s="689"/>
      <c r="D57" s="690"/>
      <c r="E57" s="567" t="s">
        <v>330</v>
      </c>
      <c r="F57" s="568" t="s">
        <v>331</v>
      </c>
    </row>
    <row r="58" spans="2:6" ht="40.049999999999997" customHeight="1">
      <c r="B58" s="1377" t="s">
        <v>332</v>
      </c>
      <c r="C58" s="1378"/>
      <c r="D58" s="1378"/>
      <c r="E58" s="511" t="s">
        <v>356</v>
      </c>
      <c r="F58" s="544" t="s">
        <v>536</v>
      </c>
    </row>
    <row r="59" spans="2:6" ht="40.049999999999997" customHeight="1">
      <c r="B59" s="804" t="s">
        <v>445</v>
      </c>
      <c r="C59" s="791"/>
      <c r="D59" s="791"/>
      <c r="E59" s="500" t="s">
        <v>368</v>
      </c>
      <c r="F59" s="519" t="s">
        <v>446</v>
      </c>
    </row>
    <row r="60" spans="2:6" ht="40.049999999999997" customHeight="1">
      <c r="B60" s="804" t="s">
        <v>447</v>
      </c>
      <c r="C60" s="791"/>
      <c r="D60" s="791"/>
      <c r="E60" s="500" t="s">
        <v>368</v>
      </c>
      <c r="F60" s="519" t="s">
        <v>448</v>
      </c>
    </row>
    <row r="61" spans="2:6" ht="40.049999999999997" customHeight="1">
      <c r="B61" s="804" t="s">
        <v>332</v>
      </c>
      <c r="C61" s="791"/>
      <c r="D61" s="791"/>
      <c r="E61" s="500" t="s">
        <v>368</v>
      </c>
      <c r="F61" s="518" t="s">
        <v>449</v>
      </c>
    </row>
    <row r="62" spans="2:6" ht="40.049999999999997" customHeight="1">
      <c r="B62" s="804" t="s">
        <v>450</v>
      </c>
      <c r="C62" s="791"/>
      <c r="D62" s="791"/>
      <c r="E62" s="500" t="s">
        <v>368</v>
      </c>
      <c r="F62" s="518" t="s">
        <v>588</v>
      </c>
    </row>
    <row r="63" spans="2:6" ht="40.049999999999997" customHeight="1">
      <c r="B63" s="801" t="s">
        <v>452</v>
      </c>
      <c r="C63" s="802"/>
      <c r="D63" s="802"/>
      <c r="E63" s="506" t="s">
        <v>368</v>
      </c>
      <c r="F63" s="543" t="s">
        <v>453</v>
      </c>
    </row>
  </sheetData>
  <mergeCells count="53">
    <mergeCell ref="B59:D59"/>
    <mergeCell ref="B60:D60"/>
    <mergeCell ref="B61:D61"/>
    <mergeCell ref="B62:D62"/>
    <mergeCell ref="B63:D63"/>
    <mergeCell ref="B58:D58"/>
    <mergeCell ref="B45:D45"/>
    <mergeCell ref="B46:D46"/>
    <mergeCell ref="B47:D47"/>
    <mergeCell ref="B48:D48"/>
    <mergeCell ref="B49:D49"/>
    <mergeCell ref="B50:D50"/>
    <mergeCell ref="B51:D51"/>
    <mergeCell ref="B52:D52"/>
    <mergeCell ref="B53:D53"/>
    <mergeCell ref="B54:D54"/>
    <mergeCell ref="B57:D57"/>
    <mergeCell ref="B42:D42"/>
    <mergeCell ref="F30:F33"/>
    <mergeCell ref="B31:D31"/>
    <mergeCell ref="B32:D32"/>
    <mergeCell ref="B33:D33"/>
    <mergeCell ref="B35:D35"/>
    <mergeCell ref="C36:D36"/>
    <mergeCell ref="B30:D30"/>
    <mergeCell ref="C37:D37"/>
    <mergeCell ref="B38:D38"/>
    <mergeCell ref="C39:D39"/>
    <mergeCell ref="C40:D40"/>
    <mergeCell ref="B41:D41"/>
    <mergeCell ref="B24:D24"/>
    <mergeCell ref="B25:D25"/>
    <mergeCell ref="B26:D26"/>
    <mergeCell ref="B27:D27"/>
    <mergeCell ref="B28:D28"/>
    <mergeCell ref="B23:D23"/>
    <mergeCell ref="C11:D11"/>
    <mergeCell ref="B12:F12"/>
    <mergeCell ref="C13:D13"/>
    <mergeCell ref="C14:D14"/>
    <mergeCell ref="B16:D16"/>
    <mergeCell ref="B17:D17"/>
    <mergeCell ref="B18:D18"/>
    <mergeCell ref="B20:D20"/>
    <mergeCell ref="F20:F21"/>
    <mergeCell ref="B21:D21"/>
    <mergeCell ref="B22:D22"/>
    <mergeCell ref="C10:D10"/>
    <mergeCell ref="B4:D4"/>
    <mergeCell ref="B6:D6"/>
    <mergeCell ref="B7:D7"/>
    <mergeCell ref="C8:D8"/>
    <mergeCell ref="B9:F9"/>
  </mergeCells>
  <phoneticPr fontId="4"/>
  <conditionalFormatting sqref="E6:E8 E10:E11 E13:E14 E16:E18 E20:E63">
    <cfRule type="containsText" dxfId="11" priority="3" operator="containsText" text="入力必須">
      <formula>NOT(ISERROR(SEARCH("入力必須",E6)))</formula>
    </cfRule>
  </conditionalFormatting>
  <conditionalFormatting sqref="E6:E8 E10:E11 E13:E63">
    <cfRule type="containsText" dxfId="10" priority="1" operator="containsText" text="選択入力">
      <formula>NOT(ISERROR(SEARCH("選択入力",E6)))</formula>
    </cfRule>
    <cfRule type="containsText" dxfId="9" priority="2" operator="containsText" text="該当入力">
      <formula>NOT(ISERROR(SEARCH("該当入力",E6)))</formula>
    </cfRule>
  </conditionalFormatting>
  <dataValidations count="2">
    <dataValidation type="list" allowBlank="1" showInputMessage="1" showErrorMessage="1" sqref="E10:E11 E6 E16:E18 E13:E14 E35:E43 E30:E33 E58:E63 E46:E55 E20:E28" xr:uid="{33953FB0-B7F7-436C-81D2-5D42C34FF8DF}">
      <formula1>"入力必須,自動入力,選択入力,該当入力"</formula1>
    </dataValidation>
    <dataValidation type="list" allowBlank="1" showInputMessage="1" showErrorMessage="1" sqref="E7:E8" xr:uid="{33F37230-CFD4-4F4F-ACC2-6B6DF6677434}">
      <formula1>"入力必須,自動入力,選択入力,該当入力,自動入力及び入力必須"</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39997558519241921"/>
    <pageSetUpPr fitToPage="1"/>
  </sheetPr>
  <dimension ref="B1:AV66"/>
  <sheetViews>
    <sheetView showGridLines="0" view="pageBreakPreview" zoomScale="63" zoomScaleNormal="100" zoomScaleSheetLayoutView="63" workbookViewId="0">
      <selection activeCell="V36" sqref="V36:AL36"/>
    </sheetView>
  </sheetViews>
  <sheetFormatPr defaultColWidth="9" defaultRowHeight="18" customHeight="1"/>
  <cols>
    <col min="1" max="1" width="2.44140625" style="1" customWidth="1"/>
    <col min="2" max="3" width="3" style="1" customWidth="1"/>
    <col min="4" max="16" width="3.109375" style="1" customWidth="1"/>
    <col min="17" max="34" width="3" style="1" customWidth="1"/>
    <col min="35" max="35" width="2.44140625" style="1" customWidth="1"/>
    <col min="36" max="43" width="3" style="1" customWidth="1"/>
    <col min="44" max="44" width="5.88671875" style="1" hidden="1" customWidth="1"/>
    <col min="45" max="45" width="3.109375" style="1" customWidth="1"/>
    <col min="46" max="47" width="3" style="1" customWidth="1"/>
    <col min="48" max="16384" width="9" style="1"/>
  </cols>
  <sheetData>
    <row r="1" spans="2:45" ht="18" customHeight="1">
      <c r="B1" s="197" t="s">
        <v>184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S1" s="1" t="s">
        <v>13</v>
      </c>
    </row>
    <row r="2" spans="2:45" ht="18" customHeight="1" thickBot="1">
      <c r="B2" s="1379" t="s">
        <v>236</v>
      </c>
      <c r="C2" s="1379"/>
      <c r="D2" s="1379"/>
      <c r="E2" s="1379"/>
      <c r="F2" s="1379"/>
      <c r="G2" s="1379"/>
      <c r="H2" s="1379"/>
      <c r="I2" s="1379"/>
      <c r="J2" s="1379"/>
      <c r="K2" s="1379"/>
      <c r="L2" s="1379"/>
      <c r="M2" s="1379"/>
      <c r="N2" s="1379"/>
      <c r="O2" s="1379"/>
      <c r="P2" s="1379"/>
      <c r="Q2" s="1379"/>
      <c r="R2" s="1379"/>
      <c r="S2" s="1379"/>
      <c r="T2" s="1379"/>
      <c r="U2" s="1379"/>
      <c r="V2" s="1379"/>
      <c r="W2" s="1379"/>
      <c r="X2" s="1379"/>
      <c r="Y2" s="1379"/>
      <c r="Z2" s="1379"/>
      <c r="AA2" s="1379"/>
      <c r="AB2" s="1379"/>
      <c r="AC2" s="1379"/>
      <c r="AD2" s="1379"/>
      <c r="AE2" s="1379"/>
      <c r="AF2" s="1379"/>
      <c r="AG2" s="1379"/>
      <c r="AH2" s="1379"/>
      <c r="AI2" s="1379"/>
      <c r="AJ2" s="1379"/>
      <c r="AK2" s="1379"/>
      <c r="AL2" s="1379"/>
      <c r="AM2" s="1379"/>
    </row>
    <row r="3" spans="2:45" ht="10.8" customHeight="1" thickBot="1">
      <c r="B3" s="591"/>
      <c r="C3" s="592"/>
      <c r="D3" s="593"/>
      <c r="E3" s="593"/>
      <c r="F3" s="593"/>
      <c r="G3" s="593"/>
      <c r="H3" s="593"/>
      <c r="I3" s="593"/>
      <c r="J3" s="594"/>
      <c r="K3" s="198"/>
      <c r="L3" s="198"/>
      <c r="M3" s="198"/>
      <c r="N3" s="198"/>
      <c r="O3" s="198"/>
      <c r="P3" s="198"/>
      <c r="Q3" s="198"/>
      <c r="R3" s="198"/>
      <c r="S3" s="198"/>
      <c r="T3" s="198"/>
      <c r="U3" s="198"/>
      <c r="V3" s="198"/>
      <c r="W3" s="198"/>
      <c r="X3" s="198"/>
      <c r="Y3" s="198"/>
      <c r="Z3" s="198"/>
      <c r="AA3" s="198"/>
      <c r="AB3" s="198"/>
      <c r="AC3" s="198"/>
      <c r="AD3" s="198"/>
      <c r="AE3" s="198"/>
      <c r="AF3" s="198"/>
      <c r="AG3" s="198"/>
      <c r="AH3" s="199"/>
      <c r="AI3" s="202"/>
      <c r="AJ3" s="127"/>
      <c r="AK3" s="1388"/>
      <c r="AL3" s="1388"/>
      <c r="AM3" s="127"/>
    </row>
    <row r="4" spans="2:45" ht="18" customHeight="1">
      <c r="B4" s="595" t="s">
        <v>4</v>
      </c>
      <c r="C4" s="590"/>
      <c r="D4" s="585" t="s">
        <v>622</v>
      </c>
      <c r="E4" s="586"/>
      <c r="F4" s="586"/>
      <c r="G4" s="586"/>
      <c r="H4" s="586"/>
      <c r="I4" s="586"/>
      <c r="J4" s="596"/>
      <c r="K4" s="199"/>
      <c r="L4" s="199"/>
      <c r="M4" s="127"/>
      <c r="N4" s="127"/>
      <c r="O4" s="127"/>
      <c r="P4" s="127"/>
      <c r="Q4" s="127"/>
      <c r="R4" s="127"/>
      <c r="S4" s="127"/>
      <c r="T4" s="1389" t="s">
        <v>0</v>
      </c>
      <c r="U4" s="1390"/>
      <c r="V4" s="1390"/>
      <c r="W4" s="1390"/>
      <c r="X4" s="1390"/>
      <c r="Y4" s="1390"/>
      <c r="Z4" s="1391"/>
      <c r="AA4" s="1392" t="s">
        <v>233</v>
      </c>
      <c r="AB4" s="1393"/>
      <c r="AC4" s="1393"/>
      <c r="AD4" s="1393"/>
      <c r="AE4" s="1393"/>
      <c r="AF4" s="1393"/>
      <c r="AG4" s="1393"/>
      <c r="AH4" s="1393"/>
      <c r="AI4" s="1393"/>
      <c r="AJ4" s="1393"/>
      <c r="AK4" s="1393"/>
      <c r="AL4" s="1393"/>
      <c r="AM4" s="1394"/>
    </row>
    <row r="5" spans="2:45" ht="18" customHeight="1">
      <c r="B5" s="597"/>
      <c r="C5" s="587"/>
      <c r="D5" s="587"/>
      <c r="E5" s="587"/>
      <c r="F5" s="587"/>
      <c r="G5" s="587"/>
      <c r="H5" s="587"/>
      <c r="I5" s="587"/>
      <c r="J5" s="596"/>
      <c r="K5" s="127"/>
      <c r="L5" s="127"/>
      <c r="M5" s="127"/>
      <c r="N5" s="127"/>
      <c r="O5" s="127"/>
      <c r="P5" s="127"/>
      <c r="Q5" s="127"/>
      <c r="R5" s="127"/>
      <c r="S5" s="127"/>
      <c r="T5" s="1395" t="s">
        <v>1</v>
      </c>
      <c r="U5" s="1396"/>
      <c r="V5" s="1396"/>
      <c r="W5" s="1396"/>
      <c r="X5" s="1396"/>
      <c r="Y5" s="1396"/>
      <c r="Z5" s="1397"/>
      <c r="AA5" s="1398">
        <f>事業者入力!D22</f>
        <v>0</v>
      </c>
      <c r="AB5" s="1399"/>
      <c r="AC5" s="1399"/>
      <c r="AD5" s="1399"/>
      <c r="AE5" s="1399"/>
      <c r="AF5" s="1399"/>
      <c r="AG5" s="1399"/>
      <c r="AH5" s="1399"/>
      <c r="AI5" s="1399"/>
      <c r="AJ5" s="1399"/>
      <c r="AK5" s="1399"/>
      <c r="AL5" s="1399"/>
      <c r="AM5" s="1400"/>
    </row>
    <row r="6" spans="2:45" ht="18" customHeight="1">
      <c r="B6" s="597"/>
      <c r="C6" s="669"/>
      <c r="D6" s="589" t="s">
        <v>623</v>
      </c>
      <c r="E6" s="586"/>
      <c r="F6" s="586"/>
      <c r="G6" s="586"/>
      <c r="H6" s="586"/>
      <c r="I6" s="586"/>
      <c r="J6" s="596"/>
      <c r="K6" s="127"/>
      <c r="L6" s="127"/>
      <c r="M6" s="127"/>
      <c r="N6" s="127"/>
      <c r="O6" s="127"/>
      <c r="P6" s="127"/>
      <c r="Q6" s="127"/>
      <c r="R6" s="127"/>
      <c r="S6" s="127"/>
      <c r="T6" s="1395" t="s">
        <v>2</v>
      </c>
      <c r="U6" s="1396"/>
      <c r="V6" s="1396"/>
      <c r="W6" s="1396"/>
      <c r="X6" s="1396"/>
      <c r="Y6" s="1396"/>
      <c r="Z6" s="1397"/>
      <c r="AA6" s="1398">
        <f>事業者入力!C39</f>
        <v>0</v>
      </c>
      <c r="AB6" s="1399"/>
      <c r="AC6" s="1399"/>
      <c r="AD6" s="1399"/>
      <c r="AE6" s="1399"/>
      <c r="AF6" s="1399"/>
      <c r="AG6" s="1399"/>
      <c r="AH6" s="1399"/>
      <c r="AI6" s="1399"/>
      <c r="AJ6" s="1399"/>
      <c r="AK6" s="1399"/>
      <c r="AL6" s="1399"/>
      <c r="AM6" s="1400"/>
    </row>
    <row r="7" spans="2:45" ht="18" customHeight="1" thickBot="1">
      <c r="B7" s="597"/>
      <c r="C7" s="588"/>
      <c r="D7" s="586"/>
      <c r="E7" s="585" t="s">
        <v>624</v>
      </c>
      <c r="F7" s="586"/>
      <c r="G7" s="586"/>
      <c r="H7" s="586"/>
      <c r="I7" s="586"/>
      <c r="J7" s="596"/>
      <c r="K7" s="200"/>
      <c r="L7" s="200"/>
      <c r="M7" s="200"/>
      <c r="N7" s="200"/>
      <c r="O7" s="200"/>
      <c r="P7" s="199"/>
      <c r="Q7" s="199"/>
      <c r="R7" s="199"/>
      <c r="S7" s="199"/>
      <c r="T7" s="1401" t="s">
        <v>3</v>
      </c>
      <c r="U7" s="1402"/>
      <c r="V7" s="1402"/>
      <c r="W7" s="1402"/>
      <c r="X7" s="1402"/>
      <c r="Y7" s="1402"/>
      <c r="Z7" s="1403"/>
      <c r="AA7" s="550"/>
      <c r="AB7" s="551"/>
      <c r="AC7" s="551"/>
      <c r="AD7" s="551"/>
      <c r="AE7" s="551"/>
      <c r="AF7" s="551"/>
      <c r="AG7" s="551"/>
      <c r="AH7" s="551"/>
      <c r="AI7" s="551"/>
      <c r="AJ7" s="551"/>
      <c r="AK7" s="551"/>
      <c r="AL7" s="551"/>
      <c r="AM7" s="552"/>
    </row>
    <row r="8" spans="2:45" ht="13.2" customHeight="1" thickBot="1">
      <c r="B8" s="598"/>
      <c r="C8" s="599"/>
      <c r="D8" s="599"/>
      <c r="E8" s="599"/>
      <c r="F8" s="599"/>
      <c r="G8" s="599"/>
      <c r="H8" s="599"/>
      <c r="I8" s="599"/>
      <c r="J8" s="600"/>
      <c r="K8" s="200"/>
      <c r="L8" s="200"/>
      <c r="M8" s="200"/>
      <c r="N8" s="200"/>
      <c r="O8" s="200"/>
      <c r="P8" s="199"/>
      <c r="Q8" s="199"/>
      <c r="R8" s="199"/>
      <c r="S8" s="199"/>
      <c r="T8" s="199"/>
      <c r="U8" s="200"/>
      <c r="V8" s="200"/>
      <c r="W8" s="200"/>
      <c r="X8" s="200"/>
      <c r="Y8" s="200"/>
      <c r="Z8" s="200"/>
      <c r="AA8" s="201"/>
      <c r="AB8" s="201"/>
      <c r="AC8" s="201"/>
      <c r="AD8" s="201"/>
      <c r="AE8" s="201"/>
      <c r="AF8" s="201"/>
      <c r="AG8" s="201"/>
      <c r="AH8" s="201"/>
      <c r="AI8" s="201"/>
      <c r="AJ8" s="201"/>
      <c r="AK8" s="201"/>
      <c r="AL8" s="127"/>
      <c r="AM8" s="127"/>
    </row>
    <row r="9" spans="2:45" ht="18" customHeight="1" thickBot="1">
      <c r="B9" s="1" t="s">
        <v>185</v>
      </c>
      <c r="C9" s="127"/>
      <c r="D9" s="89"/>
      <c r="E9" s="190"/>
      <c r="F9" s="190"/>
      <c r="G9" s="190"/>
      <c r="H9" s="190"/>
      <c r="I9" s="190"/>
      <c r="J9" s="190"/>
      <c r="K9" s="190"/>
      <c r="L9" s="190"/>
      <c r="M9" s="190"/>
      <c r="N9" s="190"/>
      <c r="O9" s="190"/>
      <c r="P9" s="190"/>
      <c r="Q9" s="190"/>
      <c r="R9" s="190"/>
      <c r="S9" s="57"/>
      <c r="T9" s="57"/>
      <c r="U9" s="57"/>
      <c r="V9" s="57"/>
      <c r="W9" s="57"/>
      <c r="X9" s="127"/>
      <c r="Y9" s="127"/>
      <c r="Z9" s="127"/>
      <c r="AA9" s="127"/>
      <c r="AB9" s="127"/>
      <c r="AC9" s="127"/>
      <c r="AD9" s="127"/>
      <c r="AE9" s="127"/>
      <c r="AF9" s="127"/>
      <c r="AG9" s="127"/>
      <c r="AH9" s="127"/>
      <c r="AI9" s="127"/>
      <c r="AJ9" s="127"/>
      <c r="AK9" s="127"/>
      <c r="AL9" s="127"/>
      <c r="AM9" s="127"/>
    </row>
    <row r="10" spans="2:45" ht="18" customHeight="1">
      <c r="B10" s="203"/>
      <c r="C10" s="82" t="s">
        <v>7</v>
      </c>
      <c r="D10" s="1404" t="s">
        <v>147</v>
      </c>
      <c r="E10" s="1405"/>
      <c r="F10" s="1405"/>
      <c r="G10" s="1405"/>
      <c r="H10" s="1405"/>
      <c r="I10" s="1405"/>
      <c r="J10" s="1405"/>
      <c r="K10" s="1405"/>
      <c r="L10" s="1405"/>
      <c r="M10" s="1405"/>
      <c r="N10" s="1405"/>
      <c r="O10" s="1405"/>
      <c r="P10" s="1405"/>
      <c r="Q10" s="1405"/>
      <c r="R10" s="1405"/>
      <c r="S10" s="1405"/>
      <c r="T10" s="1405"/>
      <c r="U10" s="1406"/>
      <c r="V10" s="1196">
        <f>事業者入力!V39</f>
        <v>0</v>
      </c>
      <c r="W10" s="1197"/>
      <c r="X10" s="1197"/>
      <c r="Y10" s="1197"/>
      <c r="Z10" s="1197"/>
      <c r="AA10" s="1197"/>
      <c r="AB10" s="1197"/>
      <c r="AC10" s="1197"/>
      <c r="AD10" s="1197"/>
      <c r="AE10" s="1197"/>
      <c r="AF10" s="1197"/>
      <c r="AG10" s="1197"/>
      <c r="AH10" s="1197"/>
      <c r="AI10" s="1197"/>
      <c r="AJ10" s="1197"/>
      <c r="AK10" s="1197"/>
      <c r="AL10" s="1197"/>
      <c r="AM10" s="459" t="s">
        <v>15</v>
      </c>
    </row>
    <row r="11" spans="2:45" s="110" customFormat="1" ht="32.4" customHeight="1">
      <c r="B11" s="235"/>
      <c r="C11" s="945" t="s">
        <v>8</v>
      </c>
      <c r="D11" s="919" t="s">
        <v>291</v>
      </c>
      <c r="E11" s="1198"/>
      <c r="F11" s="1203"/>
      <c r="G11" s="1380"/>
      <c r="H11" s="1380"/>
      <c r="I11" s="1380"/>
      <c r="J11" s="1380"/>
      <c r="K11" s="1380"/>
      <c r="L11" s="1380"/>
      <c r="M11" s="1380"/>
      <c r="N11" s="1380"/>
      <c r="O11" s="1380"/>
      <c r="P11" s="1380"/>
      <c r="Q11" s="1380"/>
      <c r="R11" s="1380"/>
      <c r="S11" s="1380"/>
      <c r="T11" s="1380"/>
      <c r="U11" s="1381"/>
      <c r="V11" s="1206">
        <f>'【様式６別添１】賃金改善明細書（職員別）'!Y51+V12</f>
        <v>0</v>
      </c>
      <c r="W11" s="1207"/>
      <c r="X11" s="1207"/>
      <c r="Y11" s="1207"/>
      <c r="Z11" s="1207"/>
      <c r="AA11" s="1207"/>
      <c r="AB11" s="1207"/>
      <c r="AC11" s="1207"/>
      <c r="AD11" s="1207"/>
      <c r="AE11" s="1207"/>
      <c r="AF11" s="1207"/>
      <c r="AG11" s="1207"/>
      <c r="AH11" s="1207"/>
      <c r="AI11" s="1207"/>
      <c r="AJ11" s="1207"/>
      <c r="AK11" s="1207"/>
      <c r="AL11" s="1207"/>
      <c r="AM11" s="460" t="s">
        <v>15</v>
      </c>
    </row>
    <row r="12" spans="2:45" ht="29.25" customHeight="1">
      <c r="C12" s="1202"/>
      <c r="D12" s="234"/>
      <c r="E12" s="236"/>
      <c r="F12" s="1382" t="s">
        <v>285</v>
      </c>
      <c r="G12" s="1383"/>
      <c r="H12" s="1383"/>
      <c r="I12" s="1383"/>
      <c r="J12" s="1383"/>
      <c r="K12" s="1383"/>
      <c r="L12" s="1383"/>
      <c r="M12" s="1383"/>
      <c r="N12" s="1383"/>
      <c r="O12" s="1383"/>
      <c r="P12" s="1383"/>
      <c r="Q12" s="1383"/>
      <c r="R12" s="1383"/>
      <c r="S12" s="1383"/>
      <c r="T12" s="1383"/>
      <c r="U12" s="1384"/>
      <c r="V12" s="1200">
        <f>'【様式６別添１】賃金改善明細書（職員別）'!Y51*事業者入力!X39</f>
        <v>0</v>
      </c>
      <c r="W12" s="1201"/>
      <c r="X12" s="1201"/>
      <c r="Y12" s="1201"/>
      <c r="Z12" s="1201"/>
      <c r="AA12" s="1201"/>
      <c r="AB12" s="1201"/>
      <c r="AC12" s="1201"/>
      <c r="AD12" s="1201"/>
      <c r="AE12" s="1201"/>
      <c r="AF12" s="1201"/>
      <c r="AG12" s="1201"/>
      <c r="AH12" s="1201"/>
      <c r="AI12" s="1201"/>
      <c r="AJ12" s="1201"/>
      <c r="AK12" s="1201"/>
      <c r="AL12" s="1201"/>
      <c r="AM12" s="461" t="s">
        <v>15</v>
      </c>
    </row>
    <row r="13" spans="2:45" ht="18" customHeight="1">
      <c r="B13" s="203"/>
      <c r="C13" s="908" t="s">
        <v>23</v>
      </c>
      <c r="D13" s="1414" t="s">
        <v>148</v>
      </c>
      <c r="E13" s="1415"/>
      <c r="F13" s="1415"/>
      <c r="G13" s="1416"/>
      <c r="H13" s="1416"/>
      <c r="I13" s="1416"/>
      <c r="J13" s="1416"/>
      <c r="K13" s="1416"/>
      <c r="L13" s="1416"/>
      <c r="M13" s="1416"/>
      <c r="N13" s="1416"/>
      <c r="O13" s="1416"/>
      <c r="P13" s="1416"/>
      <c r="Q13" s="1416"/>
      <c r="R13" s="1416"/>
      <c r="S13" s="1416"/>
      <c r="T13" s="1416"/>
      <c r="U13" s="1417"/>
      <c r="V13" s="1419" t="s">
        <v>75</v>
      </c>
      <c r="W13" s="1420"/>
      <c r="X13" s="1420"/>
      <c r="Y13" s="1420"/>
      <c r="Z13" s="1420"/>
      <c r="AA13" s="1420"/>
      <c r="AB13" s="1420"/>
      <c r="AC13" s="1420"/>
      <c r="AD13" s="1420"/>
      <c r="AE13" s="1419" t="s">
        <v>76</v>
      </c>
      <c r="AF13" s="1420"/>
      <c r="AG13" s="1420"/>
      <c r="AH13" s="1420"/>
      <c r="AI13" s="1420"/>
      <c r="AJ13" s="1420"/>
      <c r="AK13" s="1420"/>
      <c r="AL13" s="1420"/>
      <c r="AM13" s="1421"/>
    </row>
    <row r="14" spans="2:45" ht="18" customHeight="1">
      <c r="B14" s="203"/>
      <c r="C14" s="1413"/>
      <c r="D14" s="1418"/>
      <c r="E14" s="1416"/>
      <c r="F14" s="1416"/>
      <c r="G14" s="1416"/>
      <c r="H14" s="1416"/>
      <c r="I14" s="1416"/>
      <c r="J14" s="1416"/>
      <c r="K14" s="1416"/>
      <c r="L14" s="1416"/>
      <c r="M14" s="1416"/>
      <c r="N14" s="1416"/>
      <c r="O14" s="1416"/>
      <c r="P14" s="1416"/>
      <c r="Q14" s="1416"/>
      <c r="R14" s="1416"/>
      <c r="S14" s="1416"/>
      <c r="T14" s="1416"/>
      <c r="U14" s="1417"/>
      <c r="V14" s="1422" t="str">
        <f>IF(V10-V11&gt;0,TEXT(V10-V11,"#,##0円"),"残額なし")</f>
        <v>残額なし</v>
      </c>
      <c r="W14" s="1423"/>
      <c r="X14" s="1423"/>
      <c r="Y14" s="1423"/>
      <c r="Z14" s="1423"/>
      <c r="AA14" s="1423"/>
      <c r="AB14" s="1423"/>
      <c r="AC14" s="1423"/>
      <c r="AD14" s="1424"/>
      <c r="AE14" s="855"/>
      <c r="AF14" s="1425"/>
      <c r="AG14" s="1425"/>
      <c r="AH14" s="1425"/>
      <c r="AI14" s="1425"/>
      <c r="AJ14" s="1425"/>
      <c r="AK14" s="1425"/>
      <c r="AL14" s="1425"/>
      <c r="AM14" s="1426"/>
    </row>
    <row r="15" spans="2:45" ht="18" customHeight="1">
      <c r="B15" s="203"/>
      <c r="C15" s="84" t="s">
        <v>14</v>
      </c>
      <c r="D15" s="950" t="s">
        <v>77</v>
      </c>
      <c r="E15" s="1193"/>
      <c r="F15" s="1193"/>
      <c r="G15" s="1407"/>
      <c r="H15" s="1407"/>
      <c r="I15" s="1407"/>
      <c r="J15" s="1407"/>
      <c r="K15" s="1408"/>
      <c r="L15" s="182"/>
      <c r="M15" s="182"/>
      <c r="N15" s="182"/>
      <c r="O15" s="182"/>
      <c r="P15" s="182"/>
      <c r="Q15" s="182"/>
      <c r="R15" s="41"/>
      <c r="S15" s="41"/>
      <c r="T15" s="41"/>
      <c r="U15" s="42"/>
      <c r="V15" s="288"/>
      <c r="W15" s="864" t="s">
        <v>78</v>
      </c>
      <c r="X15" s="864"/>
      <c r="Y15" s="864"/>
      <c r="Z15" s="864"/>
      <c r="AA15" s="864"/>
      <c r="AB15" s="864"/>
      <c r="AC15" s="864"/>
      <c r="AD15" s="864"/>
      <c r="AE15" s="864"/>
      <c r="AF15" s="864"/>
      <c r="AG15" s="864"/>
      <c r="AH15" s="864"/>
      <c r="AI15" s="864"/>
      <c r="AJ15" s="864"/>
      <c r="AK15" s="864"/>
      <c r="AL15" s="864"/>
      <c r="AM15" s="865"/>
    </row>
    <row r="16" spans="2:45" ht="18" customHeight="1">
      <c r="B16" s="203"/>
      <c r="C16" s="86"/>
      <c r="D16" s="872" t="s">
        <v>149</v>
      </c>
      <c r="E16" s="1194"/>
      <c r="F16" s="1194"/>
      <c r="G16" s="1409"/>
      <c r="H16" s="1409"/>
      <c r="I16" s="1409"/>
      <c r="J16" s="1409"/>
      <c r="K16" s="1409"/>
      <c r="L16" s="1409"/>
      <c r="M16" s="1409"/>
      <c r="N16" s="1409"/>
      <c r="O16" s="1409"/>
      <c r="P16" s="1409"/>
      <c r="Q16" s="1409"/>
      <c r="R16" s="38"/>
      <c r="S16" s="38"/>
      <c r="T16" s="38"/>
      <c r="U16" s="71"/>
      <c r="V16" s="288"/>
      <c r="W16" s="866" t="s">
        <v>80</v>
      </c>
      <c r="X16" s="866"/>
      <c r="Y16" s="866"/>
      <c r="Z16" s="866"/>
      <c r="AA16" s="866"/>
      <c r="AB16" s="866"/>
      <c r="AC16" s="866"/>
      <c r="AD16" s="866"/>
      <c r="AE16" s="866"/>
      <c r="AF16" s="866"/>
      <c r="AG16" s="866"/>
      <c r="AH16" s="866"/>
      <c r="AI16" s="866"/>
      <c r="AJ16" s="866"/>
      <c r="AK16" s="866"/>
      <c r="AL16" s="866"/>
      <c r="AM16" s="867"/>
    </row>
    <row r="17" spans="2:48" ht="18" customHeight="1">
      <c r="B17" s="203"/>
      <c r="C17" s="86"/>
      <c r="D17" s="1410"/>
      <c r="E17" s="1409"/>
      <c r="F17" s="1409"/>
      <c r="G17" s="1409"/>
      <c r="H17" s="1409"/>
      <c r="I17" s="1409"/>
      <c r="J17" s="1409"/>
      <c r="K17" s="1409"/>
      <c r="L17" s="1409"/>
      <c r="M17" s="1409"/>
      <c r="N17" s="1409"/>
      <c r="O17" s="1409"/>
      <c r="P17" s="1409"/>
      <c r="Q17" s="1409"/>
      <c r="R17" s="38"/>
      <c r="S17" s="38"/>
      <c r="T17" s="38"/>
      <c r="U17" s="71"/>
      <c r="V17" s="288"/>
      <c r="W17" s="868" t="s">
        <v>81</v>
      </c>
      <c r="X17" s="868"/>
      <c r="Y17" s="868"/>
      <c r="Z17" s="868"/>
      <c r="AA17" s="868"/>
      <c r="AB17" s="868"/>
      <c r="AC17" s="868"/>
      <c r="AD17" s="868"/>
      <c r="AE17" s="868"/>
      <c r="AF17" s="868"/>
      <c r="AG17" s="868"/>
      <c r="AH17" s="868"/>
      <c r="AI17" s="868"/>
      <c r="AJ17" s="868"/>
      <c r="AK17" s="868"/>
      <c r="AL17" s="868"/>
      <c r="AM17" s="869"/>
    </row>
    <row r="18" spans="2:48" ht="18" customHeight="1">
      <c r="B18" s="203"/>
      <c r="C18" s="86"/>
      <c r="D18" s="1411"/>
      <c r="E18" s="1412"/>
      <c r="F18" s="1412"/>
      <c r="G18" s="1412"/>
      <c r="H18" s="1412"/>
      <c r="I18" s="1412"/>
      <c r="J18" s="1412"/>
      <c r="K18" s="1412"/>
      <c r="L18" s="1412"/>
      <c r="M18" s="1412"/>
      <c r="N18" s="1412"/>
      <c r="O18" s="1412"/>
      <c r="P18" s="1412"/>
      <c r="Q18" s="1412"/>
      <c r="R18" s="155"/>
      <c r="S18" s="155"/>
      <c r="T18" s="155"/>
      <c r="U18" s="48"/>
      <c r="V18" s="288"/>
      <c r="W18" s="870" t="s">
        <v>82</v>
      </c>
      <c r="X18" s="870"/>
      <c r="Y18" s="870"/>
      <c r="Z18" s="870"/>
      <c r="AA18" s="870"/>
      <c r="AB18" s="870"/>
      <c r="AC18" s="870"/>
      <c r="AD18" s="870"/>
      <c r="AE18" s="870"/>
      <c r="AF18" s="870"/>
      <c r="AG18" s="870"/>
      <c r="AH18" s="870"/>
      <c r="AI18" s="870"/>
      <c r="AJ18" s="870"/>
      <c r="AK18" s="870"/>
      <c r="AL18" s="870"/>
      <c r="AM18" s="871"/>
    </row>
    <row r="19" spans="2:48" ht="18" customHeight="1" thickBot="1">
      <c r="B19" s="203"/>
      <c r="C19" s="22"/>
      <c r="D19" s="1157" t="s">
        <v>83</v>
      </c>
      <c r="E19" s="1158"/>
      <c r="F19" s="1158"/>
      <c r="G19" s="1428"/>
      <c r="H19" s="1428"/>
      <c r="I19" s="1428"/>
      <c r="J19" s="1428"/>
      <c r="K19" s="1428"/>
      <c r="L19" s="1428"/>
      <c r="M19" s="1428"/>
      <c r="N19" s="1428"/>
      <c r="O19" s="1428"/>
      <c r="P19" s="1428"/>
      <c r="Q19" s="1428"/>
      <c r="R19" s="66"/>
      <c r="S19" s="66"/>
      <c r="T19" s="66"/>
      <c r="U19" s="6"/>
      <c r="V19" s="811"/>
      <c r="W19" s="812"/>
      <c r="X19" s="812"/>
      <c r="Y19" s="812"/>
      <c r="Z19" s="812"/>
      <c r="AA19" s="812"/>
      <c r="AB19" s="812"/>
      <c r="AC19" s="812"/>
      <c r="AD19" s="812"/>
      <c r="AE19" s="812"/>
      <c r="AF19" s="812"/>
      <c r="AG19" s="812"/>
      <c r="AH19" s="812"/>
      <c r="AI19" s="812"/>
      <c r="AJ19" s="812"/>
      <c r="AK19" s="812"/>
      <c r="AL19" s="812"/>
      <c r="AM19" s="813"/>
    </row>
    <row r="20" spans="2:48" ht="18" customHeight="1">
      <c r="C20" s="127"/>
      <c r="D20" s="89"/>
      <c r="E20" s="190"/>
      <c r="F20" s="190"/>
      <c r="G20" s="190"/>
      <c r="H20" s="190"/>
      <c r="I20" s="190"/>
      <c r="J20" s="190"/>
      <c r="K20" s="190"/>
      <c r="L20" s="190"/>
      <c r="M20" s="190"/>
      <c r="N20" s="190"/>
      <c r="O20" s="190"/>
      <c r="P20" s="190"/>
      <c r="Q20" s="190"/>
      <c r="R20" s="190"/>
      <c r="S20" s="57"/>
      <c r="T20" s="57"/>
      <c r="U20" s="57"/>
      <c r="V20" s="57"/>
      <c r="W20" s="57"/>
      <c r="X20" s="127"/>
      <c r="Y20" s="127"/>
      <c r="Z20" s="127"/>
      <c r="AA20" s="127"/>
      <c r="AB20" s="127"/>
      <c r="AC20" s="127"/>
      <c r="AD20" s="127"/>
      <c r="AE20" s="127"/>
      <c r="AF20" s="127"/>
      <c r="AG20" s="127"/>
      <c r="AH20" s="127"/>
      <c r="AI20" s="127"/>
      <c r="AJ20" s="127"/>
      <c r="AK20" s="127"/>
      <c r="AL20" s="127"/>
      <c r="AM20" s="127"/>
    </row>
    <row r="21" spans="2:48" ht="18" customHeight="1" thickBot="1">
      <c r="B21" s="127" t="s">
        <v>186</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V21" s="1" t="s">
        <v>187</v>
      </c>
    </row>
    <row r="22" spans="2:48" ht="33.75" customHeight="1">
      <c r="C22" s="135" t="s">
        <v>7</v>
      </c>
      <c r="D22" s="1433" t="s">
        <v>86</v>
      </c>
      <c r="E22" s="1434"/>
      <c r="F22" s="1434"/>
      <c r="G22" s="1434"/>
      <c r="H22" s="1434"/>
      <c r="I22" s="1434"/>
      <c r="J22" s="1434"/>
      <c r="K22" s="1434"/>
      <c r="L22" s="1434"/>
      <c r="M22" s="1434"/>
      <c r="N22" s="1434"/>
      <c r="O22" s="1434"/>
      <c r="P22" s="1434"/>
      <c r="Q22" s="1435"/>
      <c r="R22" s="1435"/>
      <c r="S22" s="1435"/>
      <c r="T22" s="1435"/>
      <c r="U22" s="1436"/>
      <c r="V22" s="943">
        <f>ROUNDDOWN(事業者入力!S39-V39+V41,-3)</f>
        <v>0</v>
      </c>
      <c r="W22" s="944"/>
      <c r="X22" s="944"/>
      <c r="Y22" s="944"/>
      <c r="Z22" s="944"/>
      <c r="AA22" s="944"/>
      <c r="AB22" s="944"/>
      <c r="AC22" s="944"/>
      <c r="AD22" s="944"/>
      <c r="AE22" s="944"/>
      <c r="AF22" s="944"/>
      <c r="AG22" s="944"/>
      <c r="AH22" s="944"/>
      <c r="AI22" s="944"/>
      <c r="AJ22" s="944"/>
      <c r="AK22" s="944"/>
      <c r="AL22" s="944"/>
      <c r="AM22" s="167" t="s">
        <v>15</v>
      </c>
    </row>
    <row r="23" spans="2:48" ht="33.9" customHeight="1">
      <c r="C23" s="136"/>
      <c r="D23" s="74"/>
      <c r="E23" s="75"/>
      <c r="F23" s="1385" t="s">
        <v>87</v>
      </c>
      <c r="G23" s="1203"/>
      <c r="H23" s="1203"/>
      <c r="I23" s="1203"/>
      <c r="J23" s="1203"/>
      <c r="K23" s="1203"/>
      <c r="L23" s="1203"/>
      <c r="M23" s="1203"/>
      <c r="N23" s="1203"/>
      <c r="O23" s="1203"/>
      <c r="P23" s="1203"/>
      <c r="Q23" s="1476"/>
      <c r="R23" s="1476"/>
      <c r="S23" s="1476"/>
      <c r="T23" s="1476"/>
      <c r="U23" s="1477"/>
      <c r="V23" s="1465" t="str">
        <f>IF(AE49="加算Ⅲ新規事由あり",ROUNDDOWN(事業者入力!U39-V40+V42,-3),"")</f>
        <v/>
      </c>
      <c r="W23" s="1466"/>
      <c r="X23" s="1466"/>
      <c r="Y23" s="1466"/>
      <c r="Z23" s="1466"/>
      <c r="AA23" s="1466"/>
      <c r="AB23" s="1466"/>
      <c r="AC23" s="1466"/>
      <c r="AD23" s="1466"/>
      <c r="AE23" s="1466"/>
      <c r="AF23" s="1466"/>
      <c r="AG23" s="1466"/>
      <c r="AH23" s="1466"/>
      <c r="AI23" s="1466"/>
      <c r="AJ23" s="1466"/>
      <c r="AK23" s="1466"/>
      <c r="AL23" s="1466"/>
      <c r="AM23" s="460" t="s">
        <v>15</v>
      </c>
    </row>
    <row r="24" spans="2:48" ht="19.5" customHeight="1" thickBot="1">
      <c r="C24" s="161" t="s">
        <v>23</v>
      </c>
      <c r="D24" s="1478" t="s">
        <v>16</v>
      </c>
      <c r="E24" s="1479"/>
      <c r="F24" s="1479"/>
      <c r="G24" s="1479"/>
      <c r="H24" s="1479"/>
      <c r="I24" s="1479"/>
      <c r="J24" s="1479"/>
      <c r="K24" s="1479"/>
      <c r="L24" s="1479"/>
      <c r="M24" s="1479"/>
      <c r="N24" s="1479"/>
      <c r="O24" s="1479"/>
      <c r="P24" s="1480"/>
      <c r="Q24" s="4"/>
      <c r="R24" s="4"/>
      <c r="S24" s="4"/>
      <c r="T24" s="4"/>
      <c r="U24" s="134"/>
      <c r="V24" s="1467" t="s">
        <v>284</v>
      </c>
      <c r="W24" s="1467"/>
      <c r="X24" s="1467"/>
      <c r="Y24" s="1467"/>
      <c r="Z24" s="1467"/>
      <c r="AA24" s="1467"/>
      <c r="AB24" s="1467"/>
      <c r="AC24" s="1467"/>
      <c r="AD24" s="1467"/>
      <c r="AE24" s="1467"/>
      <c r="AF24" s="1467"/>
      <c r="AG24" s="1467"/>
      <c r="AH24" s="1467"/>
      <c r="AI24" s="1467"/>
      <c r="AJ24" s="1467"/>
      <c r="AK24" s="1467"/>
      <c r="AL24" s="1467"/>
      <c r="AM24" s="1468"/>
    </row>
    <row r="25" spans="2:48" ht="60.6" customHeight="1">
      <c r="C25" s="180" t="s">
        <v>4</v>
      </c>
      <c r="D25" s="1089" t="s">
        <v>88</v>
      </c>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437"/>
      <c r="AJ25" s="1437"/>
      <c r="AK25" s="1437"/>
      <c r="AL25" s="1437"/>
      <c r="AM25" s="1437"/>
    </row>
    <row r="26" spans="2:48" ht="18" customHeight="1">
      <c r="B26" s="127"/>
      <c r="C26" s="141"/>
      <c r="D26" s="127"/>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row>
    <row r="27" spans="2:48" ht="18" customHeight="1" thickBot="1">
      <c r="B27" s="1" t="s">
        <v>151</v>
      </c>
      <c r="AI27" s="38"/>
      <c r="AJ27" s="38"/>
      <c r="AK27" s="38"/>
      <c r="AL27" s="38"/>
      <c r="AM27" s="38"/>
    </row>
    <row r="28" spans="2:48" ht="34.5" customHeight="1">
      <c r="B28" s="38"/>
      <c r="C28" s="237" t="s">
        <v>168</v>
      </c>
      <c r="D28" s="1429" t="s">
        <v>219</v>
      </c>
      <c r="E28" s="1430"/>
      <c r="F28" s="1430"/>
      <c r="G28" s="1430"/>
      <c r="H28" s="1430"/>
      <c r="I28" s="1430"/>
      <c r="J28" s="1430"/>
      <c r="K28" s="1430"/>
      <c r="L28" s="1430"/>
      <c r="M28" s="1430"/>
      <c r="N28" s="1430"/>
      <c r="O28" s="1430"/>
      <c r="P28" s="1430"/>
      <c r="Q28" s="1431"/>
      <c r="R28" s="1431"/>
      <c r="S28" s="1431"/>
      <c r="T28" s="1431"/>
      <c r="U28" s="1432"/>
      <c r="V28" s="1165" t="e">
        <f>ROUNDDOWN(V29+V36,-3)</f>
        <v>#VALUE!</v>
      </c>
      <c r="W28" s="1166"/>
      <c r="X28" s="1166"/>
      <c r="Y28" s="1166"/>
      <c r="Z28" s="1166"/>
      <c r="AA28" s="1166"/>
      <c r="AB28" s="1166"/>
      <c r="AC28" s="1166"/>
      <c r="AD28" s="1166"/>
      <c r="AE28" s="1166"/>
      <c r="AF28" s="1166"/>
      <c r="AG28" s="1166"/>
      <c r="AH28" s="1166"/>
      <c r="AI28" s="1166"/>
      <c r="AJ28" s="1166"/>
      <c r="AK28" s="1166"/>
      <c r="AL28" s="1166"/>
      <c r="AM28" s="255" t="s">
        <v>15</v>
      </c>
    </row>
    <row r="29" spans="2:48" ht="18" customHeight="1">
      <c r="B29" s="38"/>
      <c r="C29" s="142"/>
      <c r="D29" s="86"/>
      <c r="E29" s="1483" t="s">
        <v>188</v>
      </c>
      <c r="F29" s="1144"/>
      <c r="G29" s="1144"/>
      <c r="H29" s="1144"/>
      <c r="I29" s="1144"/>
      <c r="J29" s="1144"/>
      <c r="K29" s="1144"/>
      <c r="L29" s="1144"/>
      <c r="M29" s="1144"/>
      <c r="N29" s="1144"/>
      <c r="O29" s="1144"/>
      <c r="P29" s="1144"/>
      <c r="Q29" s="1484"/>
      <c r="R29" s="1484"/>
      <c r="S29" s="1484"/>
      <c r="T29" s="1484"/>
      <c r="U29" s="1485"/>
      <c r="V29" s="1471">
        <f>V30-V31-V32-V33</f>
        <v>0</v>
      </c>
      <c r="W29" s="1472"/>
      <c r="X29" s="1472"/>
      <c r="Y29" s="1472"/>
      <c r="Z29" s="1472"/>
      <c r="AA29" s="1472"/>
      <c r="AB29" s="1472"/>
      <c r="AC29" s="1472"/>
      <c r="AD29" s="1472"/>
      <c r="AE29" s="1472"/>
      <c r="AF29" s="1472"/>
      <c r="AG29" s="1472"/>
      <c r="AH29" s="1472"/>
      <c r="AI29" s="1472"/>
      <c r="AJ29" s="1472"/>
      <c r="AK29" s="1472"/>
      <c r="AL29" s="1472"/>
      <c r="AM29" s="12" t="s">
        <v>15</v>
      </c>
    </row>
    <row r="30" spans="2:48" ht="18" customHeight="1">
      <c r="B30" s="38"/>
      <c r="C30" s="142"/>
      <c r="D30" s="86"/>
      <c r="E30" s="8"/>
      <c r="F30" s="1427" t="s">
        <v>19</v>
      </c>
      <c r="G30" s="1415"/>
      <c r="H30" s="1415"/>
      <c r="I30" s="1415"/>
      <c r="J30" s="1415"/>
      <c r="K30" s="1415"/>
      <c r="L30" s="1415"/>
      <c r="M30" s="1415"/>
      <c r="N30" s="1415"/>
      <c r="O30" s="1415"/>
      <c r="P30" s="1415"/>
      <c r="Q30" s="1386"/>
      <c r="R30" s="1386"/>
      <c r="S30" s="1386"/>
      <c r="T30" s="1386"/>
      <c r="U30" s="1387"/>
      <c r="V30" s="1169">
        <f>'【様式６別添１】賃金改善明細書（職員別）'!V51</f>
        <v>0</v>
      </c>
      <c r="W30" s="1170"/>
      <c r="X30" s="1170"/>
      <c r="Y30" s="1170"/>
      <c r="Z30" s="1170"/>
      <c r="AA30" s="1170"/>
      <c r="AB30" s="1170"/>
      <c r="AC30" s="1170"/>
      <c r="AD30" s="1170"/>
      <c r="AE30" s="1170"/>
      <c r="AF30" s="1170"/>
      <c r="AG30" s="1170"/>
      <c r="AH30" s="1170"/>
      <c r="AI30" s="1170"/>
      <c r="AJ30" s="1170"/>
      <c r="AK30" s="1170"/>
      <c r="AL30" s="1170"/>
      <c r="AM30" s="12" t="s">
        <v>15</v>
      </c>
    </row>
    <row r="31" spans="2:48" ht="30.6" customHeight="1">
      <c r="B31" s="38"/>
      <c r="C31" s="142"/>
      <c r="D31" s="86"/>
      <c r="E31" s="8"/>
      <c r="F31" s="1385" t="s">
        <v>20</v>
      </c>
      <c r="G31" s="1203"/>
      <c r="H31" s="1203"/>
      <c r="I31" s="1203"/>
      <c r="J31" s="1203"/>
      <c r="K31" s="1203"/>
      <c r="L31" s="1203"/>
      <c r="M31" s="1203"/>
      <c r="N31" s="1203"/>
      <c r="O31" s="1203"/>
      <c r="P31" s="1203"/>
      <c r="Q31" s="1386"/>
      <c r="R31" s="1386"/>
      <c r="S31" s="1386"/>
      <c r="T31" s="1386"/>
      <c r="U31" s="1387"/>
      <c r="V31" s="1169">
        <f>SUM('【様式６別添１】賃金改善明細書（職員別）'!W51:Y51)</f>
        <v>0</v>
      </c>
      <c r="W31" s="1170"/>
      <c r="X31" s="1170"/>
      <c r="Y31" s="1170"/>
      <c r="Z31" s="1170"/>
      <c r="AA31" s="1170"/>
      <c r="AB31" s="1170"/>
      <c r="AC31" s="1170"/>
      <c r="AD31" s="1170"/>
      <c r="AE31" s="1170"/>
      <c r="AF31" s="1170"/>
      <c r="AG31" s="1170"/>
      <c r="AH31" s="1170"/>
      <c r="AI31" s="1170"/>
      <c r="AJ31" s="1170"/>
      <c r="AK31" s="1170"/>
      <c r="AL31" s="1170"/>
      <c r="AM31" s="12" t="s">
        <v>15</v>
      </c>
    </row>
    <row r="32" spans="2:48" ht="30.6" customHeight="1">
      <c r="B32" s="38"/>
      <c r="C32" s="142"/>
      <c r="D32" s="86"/>
      <c r="E32" s="8"/>
      <c r="F32" s="1385" t="s">
        <v>169</v>
      </c>
      <c r="G32" s="1203"/>
      <c r="H32" s="1203"/>
      <c r="I32" s="1203"/>
      <c r="J32" s="1203"/>
      <c r="K32" s="1203"/>
      <c r="L32" s="1203"/>
      <c r="M32" s="1203"/>
      <c r="N32" s="1203"/>
      <c r="O32" s="1203"/>
      <c r="P32" s="1203"/>
      <c r="Q32" s="1386"/>
      <c r="R32" s="1386"/>
      <c r="S32" s="1386"/>
      <c r="T32" s="1386"/>
      <c r="U32" s="1387"/>
      <c r="V32" s="1169">
        <f>'【様式６別添１】賃金改善明細書（職員別）'!Z51</f>
        <v>0</v>
      </c>
      <c r="W32" s="1170"/>
      <c r="X32" s="1170"/>
      <c r="Y32" s="1170"/>
      <c r="Z32" s="1170"/>
      <c r="AA32" s="1170"/>
      <c r="AB32" s="1170"/>
      <c r="AC32" s="1170"/>
      <c r="AD32" s="1170"/>
      <c r="AE32" s="1170"/>
      <c r="AF32" s="1170"/>
      <c r="AG32" s="1170"/>
      <c r="AH32" s="1170"/>
      <c r="AI32" s="1170"/>
      <c r="AJ32" s="1170"/>
      <c r="AK32" s="1170"/>
      <c r="AL32" s="1170"/>
      <c r="AM32" s="12" t="s">
        <v>15</v>
      </c>
    </row>
    <row r="33" spans="2:44" ht="18" customHeight="1">
      <c r="B33" s="38"/>
      <c r="C33" s="142"/>
      <c r="D33" s="86"/>
      <c r="E33" s="143"/>
      <c r="F33" s="1483" t="s">
        <v>217</v>
      </c>
      <c r="G33" s="1144"/>
      <c r="H33" s="1144"/>
      <c r="I33" s="1144"/>
      <c r="J33" s="1144"/>
      <c r="K33" s="1144"/>
      <c r="L33" s="1144"/>
      <c r="M33" s="1144"/>
      <c r="N33" s="1144"/>
      <c r="O33" s="1144"/>
      <c r="P33" s="1144"/>
      <c r="Q33" s="1484"/>
      <c r="R33" s="1484"/>
      <c r="S33" s="1484"/>
      <c r="T33" s="1484"/>
      <c r="U33" s="1485"/>
      <c r="V33" s="1169">
        <f>V34+V35</f>
        <v>0</v>
      </c>
      <c r="W33" s="1170"/>
      <c r="X33" s="1170"/>
      <c r="Y33" s="1170"/>
      <c r="Z33" s="1170"/>
      <c r="AA33" s="1170"/>
      <c r="AB33" s="1170"/>
      <c r="AC33" s="1170"/>
      <c r="AD33" s="1170"/>
      <c r="AE33" s="1170"/>
      <c r="AF33" s="1170"/>
      <c r="AG33" s="1170"/>
      <c r="AH33" s="1170"/>
      <c r="AI33" s="1170"/>
      <c r="AJ33" s="1170"/>
      <c r="AK33" s="1170"/>
      <c r="AL33" s="1170"/>
      <c r="AM33" s="13" t="s">
        <v>15</v>
      </c>
    </row>
    <row r="34" spans="2:44" ht="46.95" customHeight="1">
      <c r="B34" s="38"/>
      <c r="C34" s="142"/>
      <c r="D34" s="86"/>
      <c r="E34" s="8"/>
      <c r="F34" s="144"/>
      <c r="G34" s="1385" t="s">
        <v>218</v>
      </c>
      <c r="H34" s="1203"/>
      <c r="I34" s="1203"/>
      <c r="J34" s="1203"/>
      <c r="K34" s="1203"/>
      <c r="L34" s="1203"/>
      <c r="M34" s="1203"/>
      <c r="N34" s="1203"/>
      <c r="O34" s="1203"/>
      <c r="P34" s="1203"/>
      <c r="Q34" s="1386"/>
      <c r="R34" s="1386"/>
      <c r="S34" s="1386"/>
      <c r="T34" s="1386"/>
      <c r="U34" s="1387"/>
      <c r="V34" s="1169">
        <f>'【様式６別添１】賃金改善明細書（職員別）'!P51</f>
        <v>0</v>
      </c>
      <c r="W34" s="1170"/>
      <c r="X34" s="1170"/>
      <c r="Y34" s="1170"/>
      <c r="Z34" s="1170"/>
      <c r="AA34" s="1170"/>
      <c r="AB34" s="1170"/>
      <c r="AC34" s="1170"/>
      <c r="AD34" s="1170"/>
      <c r="AE34" s="1170"/>
      <c r="AF34" s="1170"/>
      <c r="AG34" s="1170"/>
      <c r="AH34" s="1170"/>
      <c r="AI34" s="1170"/>
      <c r="AJ34" s="1170"/>
      <c r="AK34" s="1170"/>
      <c r="AL34" s="1170"/>
      <c r="AM34" s="13" t="s">
        <v>15</v>
      </c>
    </row>
    <row r="35" spans="2:44" ht="33.75" customHeight="1">
      <c r="B35" s="38"/>
      <c r="C35" s="142"/>
      <c r="D35" s="86"/>
      <c r="E35" s="8"/>
      <c r="F35" s="145"/>
      <c r="G35" s="1385" t="s">
        <v>189</v>
      </c>
      <c r="H35" s="1203"/>
      <c r="I35" s="1203"/>
      <c r="J35" s="1203"/>
      <c r="K35" s="1203"/>
      <c r="L35" s="1203"/>
      <c r="M35" s="1203"/>
      <c r="N35" s="1203"/>
      <c r="O35" s="1203"/>
      <c r="P35" s="1203"/>
      <c r="Q35" s="1386"/>
      <c r="R35" s="1386"/>
      <c r="S35" s="1386"/>
      <c r="T35" s="1386"/>
      <c r="U35" s="1387"/>
      <c r="V35" s="1169">
        <f>'【様式６別添１】賃金改善明細書（職員別）'!Q51</f>
        <v>0</v>
      </c>
      <c r="W35" s="1170"/>
      <c r="X35" s="1170"/>
      <c r="Y35" s="1170"/>
      <c r="Z35" s="1170"/>
      <c r="AA35" s="1170"/>
      <c r="AB35" s="1170"/>
      <c r="AC35" s="1170"/>
      <c r="AD35" s="1170"/>
      <c r="AE35" s="1170"/>
      <c r="AF35" s="1170"/>
      <c r="AG35" s="1170"/>
      <c r="AH35" s="1170"/>
      <c r="AI35" s="1170"/>
      <c r="AJ35" s="1170"/>
      <c r="AK35" s="1170"/>
      <c r="AL35" s="1170"/>
      <c r="AM35" s="13" t="s">
        <v>15</v>
      </c>
    </row>
    <row r="36" spans="2:44" ht="18" customHeight="1" thickBot="1">
      <c r="B36" s="38"/>
      <c r="C36" s="132"/>
      <c r="D36" s="22"/>
      <c r="E36" s="1480" t="s">
        <v>231</v>
      </c>
      <c r="F36" s="1481"/>
      <c r="G36" s="1481"/>
      <c r="H36" s="1481"/>
      <c r="I36" s="1481"/>
      <c r="J36" s="1481"/>
      <c r="K36" s="1481"/>
      <c r="L36" s="1481"/>
      <c r="M36" s="1481"/>
      <c r="N36" s="1481"/>
      <c r="O36" s="1481"/>
      <c r="P36" s="1481"/>
      <c r="Q36" s="1481"/>
      <c r="R36" s="1481"/>
      <c r="S36" s="1481"/>
      <c r="T36" s="1481"/>
      <c r="U36" s="1482"/>
      <c r="V36" s="1177" t="str">
        <f>IF(AE49="加算Ⅲ新規事由あり",'【様式10別添１】賃金改善明細書（職員別）'!L51*事業者入力!X39,"")</f>
        <v/>
      </c>
      <c r="W36" s="1178"/>
      <c r="X36" s="1178"/>
      <c r="Y36" s="1178"/>
      <c r="Z36" s="1178"/>
      <c r="AA36" s="1178"/>
      <c r="AB36" s="1178"/>
      <c r="AC36" s="1178"/>
      <c r="AD36" s="1178"/>
      <c r="AE36" s="1178"/>
      <c r="AF36" s="1178"/>
      <c r="AG36" s="1178"/>
      <c r="AH36" s="1178"/>
      <c r="AI36" s="1178"/>
      <c r="AJ36" s="1178"/>
      <c r="AK36" s="1178"/>
      <c r="AL36" s="1178"/>
      <c r="AM36" s="21" t="s">
        <v>15</v>
      </c>
    </row>
    <row r="37" spans="2:44" ht="18" customHeight="1">
      <c r="B37" s="127"/>
      <c r="C37" s="127"/>
      <c r="D37" s="128"/>
      <c r="E37" s="128"/>
      <c r="F37" s="128"/>
      <c r="G37" s="128"/>
      <c r="H37" s="128"/>
      <c r="I37" s="128"/>
      <c r="J37" s="128"/>
      <c r="K37" s="128"/>
      <c r="L37" s="128"/>
      <c r="M37" s="128"/>
      <c r="N37" s="128"/>
      <c r="O37" s="128"/>
      <c r="P37" s="128"/>
      <c r="Q37" s="128"/>
      <c r="R37" s="128"/>
      <c r="S37" s="128"/>
      <c r="T37" s="128"/>
      <c r="U37" s="128"/>
      <c r="V37" s="258"/>
      <c r="W37" s="258"/>
      <c r="X37" s="258"/>
      <c r="Y37" s="258"/>
      <c r="Z37" s="258"/>
      <c r="AA37" s="258"/>
      <c r="AB37" s="258"/>
      <c r="AC37" s="258"/>
      <c r="AD37" s="258"/>
      <c r="AE37" s="258"/>
      <c r="AF37" s="258"/>
      <c r="AG37" s="258"/>
      <c r="AH37" s="258"/>
      <c r="AI37" s="258"/>
      <c r="AJ37" s="258"/>
      <c r="AK37" s="258"/>
      <c r="AL37" s="258"/>
      <c r="AM37" s="258"/>
    </row>
    <row r="38" spans="2:44" ht="18" customHeight="1" thickBot="1">
      <c r="B38" s="127" t="s">
        <v>190</v>
      </c>
      <c r="C38" s="127"/>
      <c r="D38" s="128"/>
      <c r="E38" s="128"/>
      <c r="F38" s="128"/>
      <c r="G38" s="128"/>
      <c r="H38" s="128"/>
      <c r="I38" s="128"/>
      <c r="J38" s="128"/>
      <c r="K38" s="128"/>
      <c r="L38" s="128"/>
      <c r="M38" s="128"/>
      <c r="N38" s="128"/>
      <c r="O38" s="128"/>
      <c r="P38" s="128"/>
      <c r="Q38" s="128"/>
      <c r="R38" s="128"/>
      <c r="S38" s="128"/>
      <c r="T38" s="128"/>
      <c r="U38" s="128"/>
      <c r="V38" s="129"/>
      <c r="W38" s="129"/>
      <c r="X38" s="129"/>
      <c r="Y38" s="129"/>
      <c r="Z38" s="129"/>
      <c r="AA38" s="129"/>
      <c r="AB38" s="129"/>
      <c r="AC38" s="129"/>
      <c r="AD38" s="129"/>
      <c r="AE38" s="129"/>
      <c r="AF38" s="129"/>
      <c r="AG38" s="129"/>
      <c r="AH38" s="129"/>
      <c r="AI38" s="129"/>
      <c r="AJ38" s="129"/>
      <c r="AK38" s="129"/>
      <c r="AL38" s="129"/>
      <c r="AM38" s="129"/>
    </row>
    <row r="39" spans="2:44" s="9" customFormat="1" ht="18" customHeight="1">
      <c r="C39" s="186" t="s">
        <v>7</v>
      </c>
      <c r="D39" s="891" t="s">
        <v>191</v>
      </c>
      <c r="E39" s="935"/>
      <c r="F39" s="935"/>
      <c r="G39" s="935"/>
      <c r="H39" s="935"/>
      <c r="I39" s="935"/>
      <c r="J39" s="935"/>
      <c r="K39" s="935"/>
      <c r="L39" s="935"/>
      <c r="M39" s="935"/>
      <c r="N39" s="935"/>
      <c r="O39" s="935"/>
      <c r="P39" s="935"/>
      <c r="Q39" s="133"/>
      <c r="R39" s="133"/>
      <c r="S39" s="133"/>
      <c r="T39" s="133"/>
      <c r="U39" s="106"/>
      <c r="V39" s="937">
        <f>IFERROR(VLOOKUP(AA5,【様式10別添２】配分変更一覧表!D9:H17,2,),0)</f>
        <v>0</v>
      </c>
      <c r="W39" s="938"/>
      <c r="X39" s="938"/>
      <c r="Y39" s="938"/>
      <c r="Z39" s="938"/>
      <c r="AA39" s="938"/>
      <c r="AB39" s="938"/>
      <c r="AC39" s="938"/>
      <c r="AD39" s="938"/>
      <c r="AE39" s="938"/>
      <c r="AF39" s="938"/>
      <c r="AG39" s="938"/>
      <c r="AH39" s="938"/>
      <c r="AI39" s="938"/>
      <c r="AJ39" s="938"/>
      <c r="AK39" s="938"/>
      <c r="AL39" s="939"/>
      <c r="AM39" s="20" t="s">
        <v>15</v>
      </c>
    </row>
    <row r="40" spans="2:44" s="9" customFormat="1" ht="18" customHeight="1">
      <c r="C40" s="187"/>
      <c r="D40" s="36"/>
      <c r="E40" s="57"/>
      <c r="F40" s="57"/>
      <c r="G40" s="57"/>
      <c r="H40" s="930" t="s">
        <v>22</v>
      </c>
      <c r="I40" s="931"/>
      <c r="J40" s="931"/>
      <c r="K40" s="931"/>
      <c r="L40" s="931"/>
      <c r="M40" s="931"/>
      <c r="N40" s="931"/>
      <c r="O40" s="931"/>
      <c r="P40" s="931"/>
      <c r="Q40" s="137"/>
      <c r="R40" s="137"/>
      <c r="S40" s="137"/>
      <c r="T40" s="137"/>
      <c r="U40" s="107"/>
      <c r="V40" s="836">
        <f>IFERROR(VLOOKUP(AA5,【様式10別添２】配分変更一覧表!D9:H17,3,),0)</f>
        <v>0</v>
      </c>
      <c r="W40" s="837"/>
      <c r="X40" s="837"/>
      <c r="Y40" s="837"/>
      <c r="Z40" s="837"/>
      <c r="AA40" s="837"/>
      <c r="AB40" s="837"/>
      <c r="AC40" s="837"/>
      <c r="AD40" s="837"/>
      <c r="AE40" s="837"/>
      <c r="AF40" s="837"/>
      <c r="AG40" s="837"/>
      <c r="AH40" s="837"/>
      <c r="AI40" s="837"/>
      <c r="AJ40" s="837"/>
      <c r="AK40" s="837"/>
      <c r="AL40" s="838"/>
      <c r="AM40" s="35" t="s">
        <v>15</v>
      </c>
    </row>
    <row r="41" spans="2:44" s="9" customFormat="1" ht="18" customHeight="1">
      <c r="C41" s="181" t="s">
        <v>23</v>
      </c>
      <c r="D41" s="833" t="s">
        <v>192</v>
      </c>
      <c r="E41" s="834"/>
      <c r="F41" s="834"/>
      <c r="G41" s="834"/>
      <c r="H41" s="834"/>
      <c r="I41" s="834"/>
      <c r="J41" s="834"/>
      <c r="K41" s="834"/>
      <c r="L41" s="834"/>
      <c r="M41" s="834"/>
      <c r="N41" s="834"/>
      <c r="O41" s="834"/>
      <c r="P41" s="834"/>
      <c r="Q41" s="137"/>
      <c r="R41" s="137"/>
      <c r="S41" s="137"/>
      <c r="T41" s="137"/>
      <c r="U41" s="107"/>
      <c r="V41" s="836">
        <f>IFERROR(VLOOKUP(AA5,【様式10別添２】配分変更一覧表!D9:H17,4,),0)</f>
        <v>0</v>
      </c>
      <c r="W41" s="837"/>
      <c r="X41" s="837"/>
      <c r="Y41" s="837"/>
      <c r="Z41" s="837"/>
      <c r="AA41" s="837"/>
      <c r="AB41" s="837"/>
      <c r="AC41" s="837"/>
      <c r="AD41" s="837"/>
      <c r="AE41" s="837"/>
      <c r="AF41" s="837"/>
      <c r="AG41" s="837"/>
      <c r="AH41" s="837"/>
      <c r="AI41" s="837"/>
      <c r="AJ41" s="837"/>
      <c r="AK41" s="837"/>
      <c r="AL41" s="838"/>
      <c r="AM41" s="35" t="s">
        <v>15</v>
      </c>
    </row>
    <row r="42" spans="2:44" s="9" customFormat="1" ht="18" customHeight="1" thickBot="1">
      <c r="C42" s="188"/>
      <c r="D42" s="63"/>
      <c r="E42" s="64"/>
      <c r="F42" s="64"/>
      <c r="G42" s="64"/>
      <c r="H42" s="1214" t="s">
        <v>24</v>
      </c>
      <c r="I42" s="1215"/>
      <c r="J42" s="1215"/>
      <c r="K42" s="1215"/>
      <c r="L42" s="1215"/>
      <c r="M42" s="1215"/>
      <c r="N42" s="1215"/>
      <c r="O42" s="1215"/>
      <c r="P42" s="1215"/>
      <c r="Q42" s="146"/>
      <c r="R42" s="146"/>
      <c r="S42" s="146"/>
      <c r="T42" s="146"/>
      <c r="U42" s="147"/>
      <c r="V42" s="883">
        <f>IFERROR(VLOOKUP(AA5,【様式10別添２】配分変更一覧表!D9:H17,5,),0)</f>
        <v>0</v>
      </c>
      <c r="W42" s="884"/>
      <c r="X42" s="884"/>
      <c r="Y42" s="884"/>
      <c r="Z42" s="884"/>
      <c r="AA42" s="884"/>
      <c r="AB42" s="884"/>
      <c r="AC42" s="884"/>
      <c r="AD42" s="884"/>
      <c r="AE42" s="884"/>
      <c r="AF42" s="884"/>
      <c r="AG42" s="884"/>
      <c r="AH42" s="884"/>
      <c r="AI42" s="884"/>
      <c r="AJ42" s="884"/>
      <c r="AK42" s="884"/>
      <c r="AL42" s="885"/>
      <c r="AM42" s="15" t="s">
        <v>15</v>
      </c>
    </row>
    <row r="43" spans="2:44" s="9" customFormat="1" ht="14.4">
      <c r="C43" s="138" t="s">
        <v>4</v>
      </c>
      <c r="D43" s="1474" t="s">
        <v>193</v>
      </c>
      <c r="E43" s="1475"/>
      <c r="F43" s="1475"/>
      <c r="G43" s="1475"/>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D43" s="1475"/>
      <c r="AE43" s="1475"/>
      <c r="AF43" s="1475"/>
      <c r="AG43" s="1475"/>
      <c r="AH43" s="1475"/>
      <c r="AI43" s="1435"/>
      <c r="AJ43" s="1435"/>
      <c r="AK43" s="1435"/>
      <c r="AL43" s="1435"/>
      <c r="AM43" s="1435"/>
    </row>
    <row r="44" spans="2:44" ht="18" customHeight="1">
      <c r="B44" s="127"/>
      <c r="C44" s="127"/>
      <c r="D44" s="128"/>
      <c r="E44" s="128"/>
      <c r="F44" s="128"/>
      <c r="G44" s="128"/>
      <c r="H44" s="128"/>
      <c r="I44" s="128"/>
      <c r="J44" s="128"/>
      <c r="K44" s="128"/>
      <c r="L44" s="128"/>
      <c r="M44" s="128"/>
      <c r="N44" s="128"/>
      <c r="O44" s="128"/>
      <c r="P44" s="128"/>
      <c r="Q44" s="128"/>
      <c r="R44" s="128"/>
      <c r="S44" s="128"/>
      <c r="T44" s="128"/>
      <c r="U44" s="128"/>
      <c r="V44" s="129"/>
      <c r="W44" s="129"/>
      <c r="X44" s="129"/>
      <c r="Y44" s="129"/>
      <c r="Z44" s="129"/>
      <c r="AA44" s="129"/>
      <c r="AB44" s="129"/>
      <c r="AC44" s="129"/>
      <c r="AD44" s="129"/>
      <c r="AE44" s="129"/>
      <c r="AF44" s="129"/>
      <c r="AG44" s="129"/>
      <c r="AH44" s="129"/>
      <c r="AI44" s="129"/>
      <c r="AJ44" s="129"/>
      <c r="AK44" s="129"/>
      <c r="AL44" s="129"/>
      <c r="AM44" s="129"/>
    </row>
    <row r="45" spans="2:44" ht="18" customHeight="1">
      <c r="B45" s="127"/>
      <c r="C45" s="127"/>
      <c r="D45" s="128"/>
      <c r="E45" s="128"/>
      <c r="F45" s="128"/>
      <c r="G45" s="128"/>
      <c r="H45" s="128"/>
      <c r="I45" s="128"/>
      <c r="J45" s="128"/>
      <c r="K45" s="128"/>
      <c r="L45" s="128"/>
      <c r="M45" s="128"/>
      <c r="N45" s="128"/>
      <c r="O45" s="128"/>
      <c r="P45" s="128"/>
      <c r="Q45" s="128"/>
      <c r="R45" s="128"/>
      <c r="S45" s="128"/>
      <c r="T45" s="128"/>
      <c r="U45" s="128"/>
      <c r="V45" s="129"/>
      <c r="W45" s="129"/>
      <c r="X45" s="129"/>
      <c r="Y45" s="129"/>
      <c r="Z45" s="129"/>
      <c r="AA45" s="129"/>
      <c r="AB45" s="129"/>
      <c r="AC45" s="129"/>
      <c r="AD45" s="129"/>
      <c r="AE45" s="129"/>
      <c r="AF45" s="129"/>
      <c r="AG45" s="129"/>
      <c r="AH45" s="129"/>
      <c r="AI45" s="129"/>
      <c r="AJ45" s="129"/>
      <c r="AK45" s="129"/>
      <c r="AL45" s="129"/>
      <c r="AM45" s="129"/>
    </row>
    <row r="46" spans="2:44" ht="18" customHeight="1">
      <c r="B46" s="127"/>
      <c r="C46" s="127"/>
      <c r="D46" s="128"/>
      <c r="E46" s="128"/>
      <c r="F46" s="128"/>
      <c r="G46" s="128"/>
      <c r="H46" s="128"/>
      <c r="I46" s="128"/>
      <c r="J46" s="128"/>
      <c r="K46" s="128"/>
      <c r="L46" s="128"/>
      <c r="M46" s="128"/>
      <c r="N46" s="128"/>
      <c r="O46" s="128"/>
      <c r="P46" s="128"/>
      <c r="Q46" s="128"/>
      <c r="R46" s="128"/>
      <c r="S46" s="128"/>
      <c r="T46" s="128"/>
      <c r="U46" s="128"/>
      <c r="V46" s="129"/>
      <c r="W46" s="129"/>
      <c r="X46" s="129"/>
      <c r="Y46" s="129"/>
      <c r="Z46" s="129"/>
      <c r="AA46" s="129"/>
      <c r="AB46" s="129"/>
      <c r="AC46" s="129"/>
      <c r="AD46" s="129"/>
      <c r="AE46" s="129"/>
      <c r="AF46" s="129"/>
      <c r="AG46" s="129"/>
      <c r="AH46" s="129"/>
      <c r="AI46" s="129"/>
      <c r="AJ46" s="129"/>
      <c r="AK46" s="129"/>
      <c r="AL46" s="129"/>
      <c r="AM46" s="129"/>
    </row>
    <row r="47" spans="2:44" ht="18" customHeight="1" thickBot="1">
      <c r="B47" s="1" t="s">
        <v>96</v>
      </c>
      <c r="C47" s="127"/>
      <c r="D47" s="89"/>
      <c r="E47" s="190"/>
      <c r="F47" s="190"/>
      <c r="G47" s="190"/>
      <c r="H47" s="190"/>
      <c r="I47" s="190"/>
      <c r="J47" s="190"/>
      <c r="K47" s="190"/>
      <c r="L47" s="190"/>
      <c r="M47" s="190"/>
      <c r="N47" s="190"/>
      <c r="O47" s="190"/>
      <c r="P47" s="190"/>
      <c r="Q47" s="190"/>
      <c r="R47" s="190"/>
      <c r="S47" s="57"/>
      <c r="T47" s="57"/>
      <c r="U47" s="57"/>
      <c r="V47" s="57"/>
      <c r="W47" s="57"/>
      <c r="X47" s="127"/>
      <c r="Y47" s="127"/>
      <c r="Z47" s="127"/>
      <c r="AA47" s="127"/>
      <c r="AB47" s="127"/>
      <c r="AC47" s="127"/>
      <c r="AD47" s="127"/>
      <c r="AE47" s="127"/>
      <c r="AF47" s="127"/>
      <c r="AG47" s="127"/>
      <c r="AH47" s="127"/>
      <c r="AI47" s="127"/>
      <c r="AJ47" s="127"/>
      <c r="AK47" s="127"/>
      <c r="AL47" s="127"/>
      <c r="AM47" s="127"/>
    </row>
    <row r="48" spans="2:44" ht="91.5" customHeight="1" thickBot="1">
      <c r="C48" s="156" t="s">
        <v>7</v>
      </c>
      <c r="D48" s="1486" t="s">
        <v>194</v>
      </c>
      <c r="E48" s="1487"/>
      <c r="F48" s="1487"/>
      <c r="G48" s="1487"/>
      <c r="H48" s="1487"/>
      <c r="I48" s="1487"/>
      <c r="J48" s="1487"/>
      <c r="K48" s="1487"/>
      <c r="L48" s="1487"/>
      <c r="M48" s="1487"/>
      <c r="N48" s="1487"/>
      <c r="O48" s="1487"/>
      <c r="P48" s="1487"/>
      <c r="Q48" s="1487"/>
      <c r="R48" s="1487"/>
      <c r="S48" s="1487"/>
      <c r="T48" s="1487"/>
      <c r="U48" s="1488"/>
      <c r="V48" s="1469">
        <f>ROUNDDOWN(V22-('【様式10別添１】賃金改善明細書（職員別）'!I51+'【様式10別添１】賃金改善明細書（職員別）'!L51),-3)</f>
        <v>0</v>
      </c>
      <c r="W48" s="1470"/>
      <c r="X48" s="1470"/>
      <c r="Y48" s="1470"/>
      <c r="Z48" s="1470"/>
      <c r="AA48" s="1470"/>
      <c r="AB48" s="1470"/>
      <c r="AC48" s="1470"/>
      <c r="AD48" s="1470"/>
      <c r="AE48" s="1470"/>
      <c r="AF48" s="1470"/>
      <c r="AG48" s="1470"/>
      <c r="AH48" s="1470"/>
      <c r="AI48" s="1470"/>
      <c r="AJ48" s="1470"/>
      <c r="AK48" s="1470"/>
      <c r="AL48" s="1470"/>
      <c r="AM48" s="375" t="s">
        <v>15</v>
      </c>
      <c r="AR48" s="1" t="s">
        <v>195</v>
      </c>
    </row>
    <row r="49" spans="2:44" ht="28.5" customHeight="1" thickBot="1">
      <c r="C49" s="157"/>
      <c r="D49" s="1489" t="s">
        <v>196</v>
      </c>
      <c r="E49" s="1490"/>
      <c r="F49" s="1490"/>
      <c r="G49" s="1490"/>
      <c r="H49" s="1490"/>
      <c r="I49" s="1490"/>
      <c r="J49" s="1490"/>
      <c r="K49" s="1490"/>
      <c r="L49" s="1490"/>
      <c r="M49" s="1490"/>
      <c r="N49" s="1490"/>
      <c r="O49" s="1490"/>
      <c r="P49" s="1490"/>
      <c r="Q49" s="1490"/>
      <c r="R49" s="1490"/>
      <c r="S49" s="1490"/>
      <c r="T49" s="1490"/>
      <c r="U49" s="1491"/>
      <c r="V49" s="828" t="s">
        <v>197</v>
      </c>
      <c r="W49" s="828"/>
      <c r="X49" s="828"/>
      <c r="Y49" s="828"/>
      <c r="Z49" s="828"/>
      <c r="AA49" s="828"/>
      <c r="AB49" s="828"/>
      <c r="AC49" s="828"/>
      <c r="AD49" s="829"/>
      <c r="AE49" s="830"/>
      <c r="AF49" s="831"/>
      <c r="AG49" s="831"/>
      <c r="AH49" s="831"/>
      <c r="AI49" s="831"/>
      <c r="AJ49" s="831"/>
      <c r="AK49" s="831"/>
      <c r="AL49" s="831"/>
      <c r="AM49" s="832"/>
      <c r="AR49" s="1" t="s">
        <v>198</v>
      </c>
    </row>
    <row r="50" spans="2:44" ht="28.5" customHeight="1" thickBot="1">
      <c r="B50" s="127"/>
      <c r="C50" s="158"/>
      <c r="D50" s="1492"/>
      <c r="E50" s="1493"/>
      <c r="F50" s="1493"/>
      <c r="G50" s="1493"/>
      <c r="H50" s="1493"/>
      <c r="I50" s="1493"/>
      <c r="J50" s="1493"/>
      <c r="K50" s="1493"/>
      <c r="L50" s="1493"/>
      <c r="M50" s="1493"/>
      <c r="N50" s="1493"/>
      <c r="O50" s="1493"/>
      <c r="P50" s="1493"/>
      <c r="Q50" s="1493"/>
      <c r="R50" s="1493"/>
      <c r="S50" s="1493"/>
      <c r="T50" s="1493"/>
      <c r="U50" s="1494"/>
      <c r="V50" s="1469" t="str">
        <f>IF(AE49="加算Ⅲ新規事由あり",V23-V28,"")</f>
        <v/>
      </c>
      <c r="W50" s="1470"/>
      <c r="X50" s="1470"/>
      <c r="Y50" s="1470"/>
      <c r="Z50" s="1470"/>
      <c r="AA50" s="1470"/>
      <c r="AB50" s="1470"/>
      <c r="AC50" s="1470"/>
      <c r="AD50" s="1470"/>
      <c r="AE50" s="1470"/>
      <c r="AF50" s="1470"/>
      <c r="AG50" s="1470"/>
      <c r="AH50" s="1470"/>
      <c r="AI50" s="1470"/>
      <c r="AJ50" s="1470"/>
      <c r="AK50" s="1470"/>
      <c r="AL50" s="1470"/>
      <c r="AM50" s="375" t="s">
        <v>15</v>
      </c>
    </row>
    <row r="51" spans="2:44" ht="18" customHeight="1">
      <c r="B51" s="127"/>
      <c r="C51" s="92" t="s">
        <v>102</v>
      </c>
      <c r="D51" s="169"/>
      <c r="E51" s="169"/>
      <c r="F51" s="169"/>
      <c r="G51" s="169"/>
      <c r="H51" s="169"/>
      <c r="I51" s="169"/>
      <c r="J51" s="169"/>
      <c r="K51" s="169"/>
      <c r="L51" s="169"/>
      <c r="M51" s="169"/>
      <c r="N51" s="169"/>
      <c r="O51" s="169"/>
      <c r="P51" s="131"/>
      <c r="Q51" s="169"/>
      <c r="R51" s="169"/>
      <c r="S51" s="93"/>
      <c r="T51" s="93"/>
      <c r="U51" s="93"/>
      <c r="V51" s="93"/>
      <c r="W51" s="93"/>
      <c r="X51" s="93"/>
      <c r="Y51" s="93"/>
      <c r="Z51" s="93"/>
      <c r="AA51" s="93"/>
      <c r="AB51" s="93"/>
      <c r="AC51" s="93"/>
      <c r="AD51" s="93"/>
      <c r="AE51" s="93"/>
      <c r="AF51" s="93"/>
      <c r="AG51" s="93"/>
      <c r="AH51" s="93"/>
      <c r="AI51" s="159"/>
      <c r="AJ51" s="159"/>
      <c r="AK51" s="159"/>
      <c r="AL51" s="204"/>
      <c r="AM51" s="160"/>
    </row>
    <row r="52" spans="2:44" ht="18" customHeight="1">
      <c r="B52" s="127"/>
      <c r="C52" s="850" t="s">
        <v>8</v>
      </c>
      <c r="D52" s="1439" t="s">
        <v>103</v>
      </c>
      <c r="E52" s="1440"/>
      <c r="F52" s="1440"/>
      <c r="G52" s="1440"/>
      <c r="H52" s="1440"/>
      <c r="I52" s="1440"/>
      <c r="J52" s="1440"/>
      <c r="K52" s="1440"/>
      <c r="L52" s="1440"/>
      <c r="M52" s="1440"/>
      <c r="N52" s="1440"/>
      <c r="O52" s="1440"/>
      <c r="P52" s="1440"/>
      <c r="Q52" s="1440"/>
      <c r="R52" s="1440"/>
      <c r="S52" s="1440"/>
      <c r="T52" s="1440"/>
      <c r="U52" s="1440"/>
      <c r="V52" s="1443" t="s">
        <v>75</v>
      </c>
      <c r="W52" s="1416"/>
      <c r="X52" s="1416"/>
      <c r="Y52" s="1416"/>
      <c r="Z52" s="1416"/>
      <c r="AA52" s="1416"/>
      <c r="AB52" s="1416"/>
      <c r="AC52" s="1416"/>
      <c r="AD52" s="1417"/>
      <c r="AE52" s="878" t="s">
        <v>76</v>
      </c>
      <c r="AF52" s="1416"/>
      <c r="AG52" s="1416"/>
      <c r="AH52" s="1416"/>
      <c r="AI52" s="1416"/>
      <c r="AJ52" s="1416"/>
      <c r="AK52" s="1416"/>
      <c r="AL52" s="1416"/>
      <c r="AM52" s="1444"/>
    </row>
    <row r="53" spans="2:44" ht="18" customHeight="1">
      <c r="B53" s="127"/>
      <c r="C53" s="1438"/>
      <c r="D53" s="1441"/>
      <c r="E53" s="1442"/>
      <c r="F53" s="1442"/>
      <c r="G53" s="1442"/>
      <c r="H53" s="1442"/>
      <c r="I53" s="1442"/>
      <c r="J53" s="1442"/>
      <c r="K53" s="1442"/>
      <c r="L53" s="1442"/>
      <c r="M53" s="1442"/>
      <c r="N53" s="1442"/>
      <c r="O53" s="1442"/>
      <c r="P53" s="1442"/>
      <c r="Q53" s="1442"/>
      <c r="R53" s="1442"/>
      <c r="S53" s="1442"/>
      <c r="T53" s="1442"/>
      <c r="U53" s="1442"/>
      <c r="V53" s="1445" t="str">
        <f>IF(AE49="加算Ⅲ新規事由あり",IF(OR(V48&gt;0,V51&gt;0),TEXT(V48,"#,##0円"),"残額なし"),IF(V48&gt;0,TEXT(V48,"#,##0円"),"残額なし"))</f>
        <v>残額なし</v>
      </c>
      <c r="W53" s="1446"/>
      <c r="X53" s="1446"/>
      <c r="Y53" s="1446"/>
      <c r="Z53" s="1446"/>
      <c r="AA53" s="1446"/>
      <c r="AB53" s="1446"/>
      <c r="AC53" s="1446"/>
      <c r="AD53" s="1447"/>
      <c r="AE53" s="1448"/>
      <c r="AF53" s="1449"/>
      <c r="AG53" s="1449"/>
      <c r="AH53" s="1449"/>
      <c r="AI53" s="1449"/>
      <c r="AJ53" s="1449"/>
      <c r="AK53" s="1449"/>
      <c r="AL53" s="1449"/>
      <c r="AM53" s="1450"/>
    </row>
    <row r="54" spans="2:44" ht="18" customHeight="1">
      <c r="B54" s="127"/>
      <c r="C54" s="850" t="s">
        <v>23</v>
      </c>
      <c r="D54" s="1451" t="s">
        <v>79</v>
      </c>
      <c r="E54" s="1144"/>
      <c r="F54" s="1144"/>
      <c r="G54" s="1144"/>
      <c r="H54" s="1144"/>
      <c r="I54" s="1144"/>
      <c r="J54" s="1144"/>
      <c r="K54" s="1144"/>
      <c r="L54" s="1144"/>
      <c r="M54" s="1144"/>
      <c r="N54" s="1144"/>
      <c r="O54" s="1144"/>
      <c r="P54" s="1144"/>
      <c r="Q54" s="1144"/>
      <c r="R54" s="1144"/>
      <c r="S54" s="1440"/>
      <c r="T54" s="1440"/>
      <c r="U54" s="1440"/>
      <c r="V54" s="391"/>
      <c r="W54" s="377" t="s">
        <v>78</v>
      </c>
      <c r="X54" s="377"/>
      <c r="Y54" s="378"/>
      <c r="Z54" s="378"/>
      <c r="AA54" s="378"/>
      <c r="AB54" s="377"/>
      <c r="AC54" s="377"/>
      <c r="AD54" s="377"/>
      <c r="AE54" s="377"/>
      <c r="AF54" s="377"/>
      <c r="AG54" s="377"/>
      <c r="AH54" s="377"/>
      <c r="AI54" s="377"/>
      <c r="AJ54" s="377"/>
      <c r="AK54" s="377"/>
      <c r="AL54" s="377"/>
      <c r="AM54" s="379"/>
    </row>
    <row r="55" spans="2:44" ht="18" customHeight="1">
      <c r="B55" s="127"/>
      <c r="C55" s="1126"/>
      <c r="D55" s="908"/>
      <c r="E55" s="1146"/>
      <c r="F55" s="1146"/>
      <c r="G55" s="1146"/>
      <c r="H55" s="1146"/>
      <c r="I55" s="1146"/>
      <c r="J55" s="1146"/>
      <c r="K55" s="1146"/>
      <c r="L55" s="1146"/>
      <c r="M55" s="1146"/>
      <c r="N55" s="1146"/>
      <c r="O55" s="1146"/>
      <c r="P55" s="1146"/>
      <c r="Q55" s="1146"/>
      <c r="R55" s="1146"/>
      <c r="S55" s="1452"/>
      <c r="T55" s="1452"/>
      <c r="U55" s="1452"/>
      <c r="V55" s="391"/>
      <c r="W55" s="376" t="s">
        <v>80</v>
      </c>
      <c r="X55" s="380"/>
      <c r="Y55" s="378"/>
      <c r="Z55" s="378"/>
      <c r="AA55" s="378"/>
      <c r="AB55" s="380"/>
      <c r="AC55" s="380"/>
      <c r="AD55" s="380"/>
      <c r="AE55" s="380"/>
      <c r="AF55" s="380"/>
      <c r="AG55" s="380"/>
      <c r="AH55" s="380"/>
      <c r="AI55" s="380"/>
      <c r="AJ55" s="380"/>
      <c r="AK55" s="380"/>
      <c r="AL55" s="380"/>
      <c r="AM55" s="381"/>
    </row>
    <row r="56" spans="2:44" ht="18" customHeight="1">
      <c r="B56" s="127"/>
      <c r="C56" s="1126"/>
      <c r="D56" s="908"/>
      <c r="E56" s="1146"/>
      <c r="F56" s="1146"/>
      <c r="G56" s="1146"/>
      <c r="H56" s="1146"/>
      <c r="I56" s="1146"/>
      <c r="J56" s="1146"/>
      <c r="K56" s="1146"/>
      <c r="L56" s="1146"/>
      <c r="M56" s="1146"/>
      <c r="N56" s="1146"/>
      <c r="O56" s="1146"/>
      <c r="P56" s="1146"/>
      <c r="Q56" s="1146"/>
      <c r="R56" s="1146"/>
      <c r="S56" s="1452"/>
      <c r="T56" s="1452"/>
      <c r="U56" s="1452"/>
      <c r="V56" s="391"/>
      <c r="W56" s="376" t="s">
        <v>81</v>
      </c>
      <c r="X56" s="376"/>
      <c r="Y56" s="378"/>
      <c r="Z56" s="378"/>
      <c r="AA56" s="378"/>
      <c r="AB56" s="376"/>
      <c r="AC56" s="376"/>
      <c r="AD56" s="376"/>
      <c r="AE56" s="376"/>
      <c r="AF56" s="376"/>
      <c r="AG56" s="376"/>
      <c r="AH56" s="376"/>
      <c r="AI56" s="376"/>
      <c r="AJ56" s="376"/>
      <c r="AK56" s="376"/>
      <c r="AL56" s="376"/>
      <c r="AM56" s="382"/>
    </row>
    <row r="57" spans="2:44" ht="18" customHeight="1">
      <c r="B57" s="127"/>
      <c r="C57" s="1127"/>
      <c r="D57" s="1453"/>
      <c r="E57" s="1148"/>
      <c r="F57" s="1148"/>
      <c r="G57" s="1148"/>
      <c r="H57" s="1148"/>
      <c r="I57" s="1148"/>
      <c r="J57" s="1148"/>
      <c r="K57" s="1148"/>
      <c r="L57" s="1148"/>
      <c r="M57" s="1148"/>
      <c r="N57" s="1148"/>
      <c r="O57" s="1148"/>
      <c r="P57" s="1148"/>
      <c r="Q57" s="1148"/>
      <c r="R57" s="1148"/>
      <c r="S57" s="1442"/>
      <c r="T57" s="1442"/>
      <c r="U57" s="1442"/>
      <c r="V57" s="391"/>
      <c r="W57" s="383" t="s">
        <v>82</v>
      </c>
      <c r="X57" s="384"/>
      <c r="Y57" s="385"/>
      <c r="Z57" s="385"/>
      <c r="AA57" s="385"/>
      <c r="AB57" s="384"/>
      <c r="AC57" s="384"/>
      <c r="AD57" s="384"/>
      <c r="AE57" s="384"/>
      <c r="AF57" s="384"/>
      <c r="AG57" s="384"/>
      <c r="AH57" s="384"/>
      <c r="AI57" s="384"/>
      <c r="AJ57" s="384"/>
      <c r="AK57" s="384"/>
      <c r="AL57" s="384"/>
      <c r="AM57" s="386"/>
    </row>
    <row r="58" spans="2:44" ht="18" customHeight="1">
      <c r="B58" s="127"/>
      <c r="C58" s="850" t="s">
        <v>14</v>
      </c>
      <c r="D58" s="833" t="s">
        <v>160</v>
      </c>
      <c r="E58" s="1136"/>
      <c r="F58" s="1136"/>
      <c r="G58" s="1136"/>
      <c r="H58" s="1136"/>
      <c r="I58" s="1136"/>
      <c r="J58" s="1136"/>
      <c r="K58" s="1136"/>
      <c r="L58" s="1136"/>
      <c r="M58" s="1136"/>
      <c r="N58" s="1136"/>
      <c r="O58" s="1136"/>
      <c r="P58" s="1136"/>
      <c r="Q58" s="1136"/>
      <c r="R58" s="1136"/>
      <c r="S58" s="1440"/>
      <c r="T58" s="1440"/>
      <c r="U58" s="1440"/>
      <c r="V58" s="1455"/>
      <c r="W58" s="1131"/>
      <c r="X58" s="1131"/>
      <c r="Y58" s="1131"/>
      <c r="Z58" s="1131"/>
      <c r="AA58" s="1131"/>
      <c r="AB58" s="1131"/>
      <c r="AC58" s="1131"/>
      <c r="AD58" s="1131"/>
      <c r="AE58" s="1131"/>
      <c r="AF58" s="1131"/>
      <c r="AG58" s="1131"/>
      <c r="AH58" s="1131"/>
      <c r="AI58" s="1131"/>
      <c r="AJ58" s="1131"/>
      <c r="AK58" s="1456"/>
      <c r="AL58" s="1456"/>
      <c r="AM58" s="1457"/>
    </row>
    <row r="59" spans="2:44" ht="18" customHeight="1">
      <c r="B59" s="127"/>
      <c r="C59" s="1126"/>
      <c r="D59" s="1138"/>
      <c r="E59" s="1139"/>
      <c r="F59" s="1139"/>
      <c r="G59" s="1139"/>
      <c r="H59" s="1139"/>
      <c r="I59" s="1139"/>
      <c r="J59" s="1139"/>
      <c r="K59" s="1139"/>
      <c r="L59" s="1139"/>
      <c r="M59" s="1139"/>
      <c r="N59" s="1139"/>
      <c r="O59" s="1139"/>
      <c r="P59" s="1139"/>
      <c r="Q59" s="1139"/>
      <c r="R59" s="1139"/>
      <c r="S59" s="1452"/>
      <c r="T59" s="1452"/>
      <c r="U59" s="1452"/>
      <c r="V59" s="1458"/>
      <c r="W59" s="1134"/>
      <c r="X59" s="1134"/>
      <c r="Y59" s="1134"/>
      <c r="Z59" s="1134"/>
      <c r="AA59" s="1134"/>
      <c r="AB59" s="1134"/>
      <c r="AC59" s="1134"/>
      <c r="AD59" s="1134"/>
      <c r="AE59" s="1134"/>
      <c r="AF59" s="1134"/>
      <c r="AG59" s="1134"/>
      <c r="AH59" s="1134"/>
      <c r="AI59" s="1134"/>
      <c r="AJ59" s="1134"/>
      <c r="AK59" s="1459"/>
      <c r="AL59" s="1459"/>
      <c r="AM59" s="1460"/>
    </row>
    <row r="60" spans="2:44" ht="18" customHeight="1" thickBot="1">
      <c r="B60" s="127"/>
      <c r="C60" s="1128"/>
      <c r="D60" s="1141"/>
      <c r="E60" s="1142"/>
      <c r="F60" s="1142"/>
      <c r="G60" s="1142"/>
      <c r="H60" s="1142"/>
      <c r="I60" s="1142"/>
      <c r="J60" s="1142"/>
      <c r="K60" s="1142"/>
      <c r="L60" s="1142"/>
      <c r="M60" s="1142"/>
      <c r="N60" s="1142"/>
      <c r="O60" s="1142"/>
      <c r="P60" s="1142"/>
      <c r="Q60" s="1142"/>
      <c r="R60" s="1142"/>
      <c r="S60" s="1454"/>
      <c r="T60" s="1454"/>
      <c r="U60" s="1454"/>
      <c r="V60" s="387"/>
      <c r="W60" s="388"/>
      <c r="X60" s="388"/>
      <c r="Y60" s="388"/>
      <c r="Z60" s="388"/>
      <c r="AA60" s="388"/>
      <c r="AB60" s="388"/>
      <c r="AC60" s="388"/>
      <c r="AD60" s="388"/>
      <c r="AE60" s="388"/>
      <c r="AF60" s="388"/>
      <c r="AG60" s="388"/>
      <c r="AH60" s="388"/>
      <c r="AI60" s="388"/>
      <c r="AJ60" s="388"/>
      <c r="AK60" s="389"/>
      <c r="AL60" s="389"/>
      <c r="AM60" s="390"/>
    </row>
    <row r="61" spans="2:44" ht="18" customHeight="1">
      <c r="B61" s="127"/>
      <c r="C61" s="127"/>
      <c r="D61" s="128"/>
      <c r="E61" s="128"/>
      <c r="F61" s="128"/>
      <c r="G61" s="128"/>
      <c r="H61" s="128"/>
      <c r="I61" s="128"/>
      <c r="J61" s="128"/>
      <c r="K61" s="128"/>
      <c r="L61" s="128"/>
      <c r="M61" s="128"/>
      <c r="N61" s="128"/>
      <c r="O61" s="128"/>
      <c r="P61" s="128"/>
      <c r="Q61" s="128"/>
      <c r="R61" s="128"/>
      <c r="S61" s="128"/>
      <c r="T61" s="128"/>
      <c r="U61" s="128"/>
      <c r="V61" s="129"/>
      <c r="W61" s="129"/>
      <c r="X61" s="129"/>
      <c r="Y61" s="129"/>
      <c r="Z61" s="129"/>
      <c r="AA61" s="129"/>
      <c r="AB61" s="129"/>
      <c r="AC61" s="129"/>
      <c r="AD61" s="129"/>
      <c r="AE61" s="129"/>
      <c r="AF61" s="129"/>
      <c r="AG61" s="129"/>
      <c r="AH61" s="129"/>
      <c r="AI61" s="129"/>
      <c r="AJ61" s="129"/>
      <c r="AK61" s="129"/>
      <c r="AL61" s="129"/>
      <c r="AM61" s="129"/>
    </row>
    <row r="62" spans="2:44" ht="18" customHeight="1">
      <c r="B62" s="127"/>
      <c r="C62" s="127" t="s">
        <v>170</v>
      </c>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row>
    <row r="63" spans="2:44" ht="18" customHeight="1">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row>
    <row r="64" spans="2:44" ht="18" customHeight="1">
      <c r="B64" s="127"/>
      <c r="C64" s="127"/>
      <c r="D64" s="127"/>
      <c r="E64" s="127"/>
      <c r="F64" s="127"/>
      <c r="G64" s="127"/>
      <c r="H64" s="127"/>
      <c r="I64" s="127"/>
      <c r="J64" s="127"/>
      <c r="K64" s="127"/>
      <c r="L64" s="127"/>
      <c r="M64" s="127"/>
      <c r="N64" s="127"/>
      <c r="O64" s="127"/>
      <c r="P64" s="127"/>
      <c r="Q64" s="127"/>
      <c r="R64" s="127"/>
      <c r="S64" s="127"/>
      <c r="T64" s="127"/>
      <c r="U64" s="127"/>
      <c r="V64" s="1473" t="str">
        <f>【様式６】実績報告書Ⅰ!Q61</f>
        <v>令和　　年　　月　　日</v>
      </c>
      <c r="W64" s="1473"/>
      <c r="X64" s="1473"/>
      <c r="Y64" s="1473"/>
      <c r="Z64" s="1473"/>
      <c r="AA64" s="1473"/>
      <c r="AB64" s="1473"/>
      <c r="AC64" s="1473"/>
      <c r="AD64" s="1473"/>
      <c r="AE64" s="392"/>
      <c r="AF64" s="392"/>
      <c r="AG64" s="392"/>
      <c r="AH64" s="392"/>
      <c r="AI64" s="392"/>
      <c r="AJ64" s="392"/>
      <c r="AK64" s="392"/>
      <c r="AL64" s="392"/>
      <c r="AM64" s="392"/>
    </row>
    <row r="65" spans="2:39" ht="18" customHeight="1">
      <c r="B65" s="127"/>
      <c r="C65" s="127"/>
      <c r="D65" s="127"/>
      <c r="E65" s="127"/>
      <c r="F65" s="127"/>
      <c r="G65" s="127"/>
      <c r="H65" s="127"/>
      <c r="I65" s="127"/>
      <c r="J65" s="127"/>
      <c r="K65" s="127"/>
      <c r="L65" s="127"/>
      <c r="M65" s="127"/>
      <c r="N65" s="127"/>
      <c r="O65" s="127"/>
      <c r="P65" s="127"/>
      <c r="Q65" s="127"/>
      <c r="R65" s="127"/>
      <c r="S65" s="127"/>
      <c r="T65" s="127"/>
      <c r="U65" s="127"/>
      <c r="V65" s="392"/>
      <c r="W65" s="392"/>
      <c r="X65" s="1461" t="s">
        <v>10</v>
      </c>
      <c r="Y65" s="1461"/>
      <c r="Z65" s="1461"/>
      <c r="AA65" s="1461"/>
      <c r="AB65" s="1461"/>
      <c r="AC65" s="1461"/>
      <c r="AD65" s="1462">
        <f>事業者入力!D27</f>
        <v>0</v>
      </c>
      <c r="AE65" s="1462"/>
      <c r="AF65" s="1462"/>
      <c r="AG65" s="1462"/>
      <c r="AH65" s="1462"/>
      <c r="AI65" s="1462"/>
      <c r="AJ65" s="1462"/>
      <c r="AK65" s="1462"/>
      <c r="AL65" s="1462"/>
      <c r="AM65" s="1462"/>
    </row>
    <row r="66" spans="2:39" ht="18" customHeight="1">
      <c r="B66" s="127"/>
      <c r="C66" s="127"/>
      <c r="D66" s="127"/>
      <c r="E66" s="127"/>
      <c r="F66" s="127"/>
      <c r="G66" s="127"/>
      <c r="H66" s="127"/>
      <c r="I66" s="127"/>
      <c r="J66" s="127"/>
      <c r="K66" s="127"/>
      <c r="L66" s="127"/>
      <c r="M66" s="127"/>
      <c r="N66" s="127"/>
      <c r="O66" s="127"/>
      <c r="P66" s="127"/>
      <c r="Q66" s="127"/>
      <c r="R66" s="127"/>
      <c r="S66" s="127"/>
      <c r="T66" s="127"/>
      <c r="U66" s="127"/>
      <c r="V66" s="392"/>
      <c r="W66" s="392"/>
      <c r="X66" s="1463" t="s">
        <v>11</v>
      </c>
      <c r="Y66" s="1463"/>
      <c r="Z66" s="1463"/>
      <c r="AA66" s="1463"/>
      <c r="AB66" s="1463"/>
      <c r="AC66" s="1463"/>
      <c r="AD66" s="1464">
        <f>事業者入力!D29</f>
        <v>0</v>
      </c>
      <c r="AE66" s="1464"/>
      <c r="AF66" s="1464"/>
      <c r="AG66" s="1464"/>
      <c r="AH66" s="1464"/>
      <c r="AI66" s="1464"/>
      <c r="AJ66" s="1464"/>
      <c r="AK66" s="1464"/>
      <c r="AL66" s="1464"/>
      <c r="AM66" s="1464"/>
    </row>
  </sheetData>
  <sheetProtection insertRows="0"/>
  <mergeCells count="86">
    <mergeCell ref="D48:U48"/>
    <mergeCell ref="V48:AL48"/>
    <mergeCell ref="D49:U50"/>
    <mergeCell ref="V49:AD49"/>
    <mergeCell ref="AE49:AM49"/>
    <mergeCell ref="H42:P42"/>
    <mergeCell ref="V42:AL42"/>
    <mergeCell ref="D43:AM43"/>
    <mergeCell ref="F23:U23"/>
    <mergeCell ref="D39:P39"/>
    <mergeCell ref="V39:AL39"/>
    <mergeCell ref="H40:P40"/>
    <mergeCell ref="V40:AL40"/>
    <mergeCell ref="D41:P41"/>
    <mergeCell ref="V41:AL41"/>
    <mergeCell ref="D24:P24"/>
    <mergeCell ref="E36:U36"/>
    <mergeCell ref="F32:U32"/>
    <mergeCell ref="F33:U33"/>
    <mergeCell ref="G34:U34"/>
    <mergeCell ref="E29:U29"/>
    <mergeCell ref="X65:AC65"/>
    <mergeCell ref="AD65:AM65"/>
    <mergeCell ref="X66:AC66"/>
    <mergeCell ref="AD66:AM66"/>
    <mergeCell ref="V22:AL22"/>
    <mergeCell ref="V23:AL23"/>
    <mergeCell ref="V24:AM24"/>
    <mergeCell ref="V36:AL36"/>
    <mergeCell ref="V32:AL32"/>
    <mergeCell ref="V33:AL33"/>
    <mergeCell ref="V34:AL34"/>
    <mergeCell ref="V50:AL50"/>
    <mergeCell ref="V29:AL29"/>
    <mergeCell ref="V64:AD64"/>
    <mergeCell ref="C54:C57"/>
    <mergeCell ref="D54:U57"/>
    <mergeCell ref="C58:C60"/>
    <mergeCell ref="D58:U60"/>
    <mergeCell ref="V58:AM59"/>
    <mergeCell ref="C52:C53"/>
    <mergeCell ref="D52:U53"/>
    <mergeCell ref="V52:AD52"/>
    <mergeCell ref="AE52:AM52"/>
    <mergeCell ref="V53:AD53"/>
    <mergeCell ref="AE53:AM53"/>
    <mergeCell ref="W17:AM17"/>
    <mergeCell ref="W18:AM18"/>
    <mergeCell ref="F30:U30"/>
    <mergeCell ref="V30:AL30"/>
    <mergeCell ref="F31:U31"/>
    <mergeCell ref="V31:AL31"/>
    <mergeCell ref="D19:Q19"/>
    <mergeCell ref="V19:AM19"/>
    <mergeCell ref="D28:U28"/>
    <mergeCell ref="V28:AL28"/>
    <mergeCell ref="D22:U22"/>
    <mergeCell ref="D25:AM25"/>
    <mergeCell ref="C13:C14"/>
    <mergeCell ref="D13:U14"/>
    <mergeCell ref="V13:AD13"/>
    <mergeCell ref="AE13:AM13"/>
    <mergeCell ref="V14:AD14"/>
    <mergeCell ref="AE14:AM14"/>
    <mergeCell ref="G35:U35"/>
    <mergeCell ref="V35:AL35"/>
    <mergeCell ref="AK3:AL3"/>
    <mergeCell ref="T4:Z4"/>
    <mergeCell ref="AA4:AM4"/>
    <mergeCell ref="T5:Z5"/>
    <mergeCell ref="AA5:AM5"/>
    <mergeCell ref="T6:Z6"/>
    <mergeCell ref="AA6:AM6"/>
    <mergeCell ref="T7:Z7"/>
    <mergeCell ref="D10:U10"/>
    <mergeCell ref="V10:AL10"/>
    <mergeCell ref="D15:K15"/>
    <mergeCell ref="W15:AM15"/>
    <mergeCell ref="D16:Q18"/>
    <mergeCell ref="W16:AM16"/>
    <mergeCell ref="B2:AM2"/>
    <mergeCell ref="C11:C12"/>
    <mergeCell ref="D11:U11"/>
    <mergeCell ref="V11:AL11"/>
    <mergeCell ref="F12:U12"/>
    <mergeCell ref="V12:AL12"/>
  </mergeCells>
  <phoneticPr fontId="4"/>
  <conditionalFormatting sqref="V25 AA22:AA24">
    <cfRule type="containsBlanks" dxfId="8" priority="3">
      <formula>LEN(TRIM(V22))=0</formula>
    </cfRule>
  </conditionalFormatting>
  <conditionalFormatting sqref="T4:AM7">
    <cfRule type="containsBlanks" dxfId="7" priority="2">
      <formula>LEN(TRIM(T4))=0</formula>
    </cfRule>
  </conditionalFormatting>
  <dataValidations count="2">
    <dataValidation type="list" allowBlank="1" showInputMessage="1" showErrorMessage="1" sqref="V54:V57 V15:V18" xr:uid="{00000000-0002-0000-1600-000000000000}">
      <formula1>$AS$1:$AS$2</formula1>
    </dataValidation>
    <dataValidation type="list" allowBlank="1" showInputMessage="1" showErrorMessage="1" sqref="AE49:AM49" xr:uid="{60DB5E52-A492-497B-AE9E-5C833EC1479C}">
      <formula1>$AR$48:$AR$49</formula1>
    </dataValidation>
  </dataValidations>
  <pageMargins left="0.70866141732283472" right="0.70866141732283472" top="0.74803149606299213" bottom="0.74803149606299213" header="0.31496062992125984" footer="0.31496062992125984"/>
  <pageSetup paperSize="9" scale="36" orientation="landscape" r:id="rId1"/>
  <rowBreaks count="1" manualBreakCount="1">
    <brk id="46" max="3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39997558519241921"/>
    <pageSetUpPr fitToPage="1"/>
  </sheetPr>
  <dimension ref="A1:Y62"/>
  <sheetViews>
    <sheetView showGridLines="0" view="pageBreakPreview" zoomScale="55" zoomScaleNormal="100" zoomScaleSheetLayoutView="55" workbookViewId="0">
      <pane ySplit="8" topLeftCell="A9" activePane="bottomLeft" state="frozen"/>
      <selection pane="bottomLeft" activeCell="K53" sqref="K53"/>
    </sheetView>
  </sheetViews>
  <sheetFormatPr defaultColWidth="9.109375" defaultRowHeight="12"/>
  <cols>
    <col min="1" max="1" width="5.77734375" style="113" customWidth="1"/>
    <col min="2" max="3" width="4.6640625" style="113" customWidth="1"/>
    <col min="4" max="4" width="15" style="113" customWidth="1"/>
    <col min="5" max="5" width="7.109375" style="113" customWidth="1"/>
    <col min="6" max="6" width="16" style="113" customWidth="1"/>
    <col min="7" max="7" width="7.77734375" style="113" customWidth="1"/>
    <col min="8" max="8" width="14" style="113" customWidth="1"/>
    <col min="9" max="9" width="13.33203125" style="113" customWidth="1"/>
    <col min="10" max="10" width="14.21875" style="113" customWidth="1"/>
    <col min="11" max="11" width="13.33203125" style="113" customWidth="1"/>
    <col min="12" max="12" width="16.88671875" style="113" customWidth="1"/>
    <col min="13" max="14" width="15.77734375" style="113" customWidth="1"/>
    <col min="15" max="15" width="18.77734375" style="113" customWidth="1"/>
    <col min="16" max="16" width="14.77734375" style="113" customWidth="1"/>
    <col min="17" max="17" width="18.77734375" style="113" customWidth="1"/>
    <col min="18" max="20" width="15.77734375" style="113" customWidth="1"/>
    <col min="21" max="21" width="18.77734375" style="113" customWidth="1"/>
    <col min="22" max="24" width="15.77734375" style="113" customWidth="1"/>
    <col min="25" max="25" width="2.44140625" style="113" customWidth="1"/>
    <col min="26" max="16384" width="9.109375" style="113"/>
  </cols>
  <sheetData>
    <row r="1" spans="1:25" ht="33.6" customHeight="1" thickBot="1">
      <c r="A1" s="111" t="s">
        <v>199</v>
      </c>
      <c r="B1" s="112"/>
      <c r="C1" s="112"/>
      <c r="D1" s="112"/>
      <c r="E1" s="112"/>
      <c r="F1" s="112"/>
      <c r="G1" s="112"/>
      <c r="H1" s="112"/>
      <c r="I1" s="112"/>
      <c r="J1" s="112"/>
      <c r="K1" s="112"/>
      <c r="L1" s="112"/>
      <c r="M1" s="112"/>
      <c r="N1" s="112"/>
      <c r="O1" s="112"/>
      <c r="P1" s="112"/>
    </row>
    <row r="2" spans="1:25" ht="33.6" customHeight="1" thickBot="1">
      <c r="A2" s="114"/>
      <c r="B2" s="112"/>
      <c r="C2" s="112"/>
      <c r="D2" s="112"/>
      <c r="E2" s="112"/>
      <c r="F2" s="112"/>
      <c r="G2" s="112"/>
      <c r="H2" s="112"/>
      <c r="I2" s="112"/>
      <c r="J2" s="112"/>
      <c r="K2" s="1502" t="s">
        <v>25</v>
      </c>
      <c r="L2" s="1503"/>
      <c r="M2" s="1504">
        <f>【様式10】実績報告書!AA5</f>
        <v>0</v>
      </c>
      <c r="N2" s="1505"/>
      <c r="O2" s="1505"/>
      <c r="P2" s="1506"/>
    </row>
    <row r="3" spans="1:25" ht="26.25" customHeight="1">
      <c r="A3" s="115" t="s">
        <v>171</v>
      </c>
      <c r="B3" s="116"/>
      <c r="C3" s="116"/>
      <c r="D3" s="116"/>
      <c r="E3" s="116"/>
      <c r="F3" s="116"/>
      <c r="G3" s="116"/>
      <c r="H3" s="116"/>
      <c r="I3" s="112"/>
      <c r="J3" s="112"/>
      <c r="K3" s="112"/>
      <c r="L3" s="112"/>
      <c r="M3" s="112"/>
      <c r="N3" s="117"/>
      <c r="O3" s="117"/>
      <c r="P3" s="117"/>
      <c r="Q3" s="118"/>
      <c r="R3" s="118"/>
      <c r="S3" s="118"/>
      <c r="T3" s="118"/>
      <c r="U3" s="118"/>
      <c r="V3" s="118"/>
      <c r="W3" s="118"/>
      <c r="X3" s="118"/>
      <c r="Y3" s="118"/>
    </row>
    <row r="4" spans="1:25" ht="12" customHeight="1" thickBot="1">
      <c r="A4" s="119"/>
      <c r="B4" s="119"/>
      <c r="C4" s="119"/>
      <c r="D4" s="119"/>
      <c r="E4" s="119"/>
      <c r="F4" s="119"/>
      <c r="G4" s="119"/>
      <c r="H4" s="119"/>
      <c r="I4" s="119"/>
      <c r="J4" s="119"/>
      <c r="K4" s="119"/>
      <c r="L4" s="119"/>
      <c r="M4" s="119"/>
      <c r="N4" s="112"/>
      <c r="O4" s="112"/>
      <c r="P4" s="112"/>
      <c r="Q4" s="118"/>
      <c r="R4" s="118"/>
      <c r="S4" s="118"/>
      <c r="T4" s="118"/>
      <c r="U4" s="118"/>
      <c r="V4" s="118"/>
      <c r="W4" s="118"/>
      <c r="X4" s="118"/>
      <c r="Y4" s="118"/>
    </row>
    <row r="5" spans="1:25" ht="24.75" customHeight="1">
      <c r="A5" s="1507" t="s">
        <v>27</v>
      </c>
      <c r="B5" s="1510" t="s">
        <v>28</v>
      </c>
      <c r="C5" s="1511"/>
      <c r="D5" s="1512"/>
      <c r="E5" s="1519" t="s">
        <v>5</v>
      </c>
      <c r="F5" s="1519" t="s">
        <v>172</v>
      </c>
      <c r="G5" s="1510" t="s">
        <v>173</v>
      </c>
      <c r="H5" s="1519" t="s">
        <v>660</v>
      </c>
      <c r="I5" s="1536" t="s">
        <v>200</v>
      </c>
      <c r="J5" s="1537"/>
      <c r="K5" s="1537"/>
      <c r="L5" s="1524" t="s">
        <v>174</v>
      </c>
      <c r="M5" s="1527" t="s">
        <v>201</v>
      </c>
      <c r="N5" s="1530" t="s">
        <v>36</v>
      </c>
      <c r="O5" s="1530"/>
      <c r="P5" s="1531"/>
      <c r="Q5" s="118"/>
      <c r="R5" s="118"/>
      <c r="S5" s="118"/>
      <c r="T5" s="118"/>
      <c r="U5" s="118"/>
      <c r="V5" s="118"/>
      <c r="W5" s="118"/>
      <c r="X5" s="118"/>
      <c r="Y5" s="118"/>
    </row>
    <row r="6" spans="1:25" ht="30.75" customHeight="1">
      <c r="A6" s="1508"/>
      <c r="B6" s="1513"/>
      <c r="C6" s="1514"/>
      <c r="D6" s="1515"/>
      <c r="E6" s="1520"/>
      <c r="F6" s="1520"/>
      <c r="G6" s="1522"/>
      <c r="H6" s="1541"/>
      <c r="I6" s="645"/>
      <c r="J6" s="1538" t="s">
        <v>175</v>
      </c>
      <c r="K6" s="1540" t="s">
        <v>176</v>
      </c>
      <c r="L6" s="1525"/>
      <c r="M6" s="1528"/>
      <c r="N6" s="1532"/>
      <c r="O6" s="1532"/>
      <c r="P6" s="1533"/>
      <c r="Q6" s="120"/>
      <c r="R6" s="120"/>
      <c r="S6" s="120"/>
      <c r="T6" s="120"/>
      <c r="U6" s="120"/>
      <c r="V6" s="120"/>
      <c r="W6" s="120"/>
      <c r="X6" s="120"/>
      <c r="Y6" s="120"/>
    </row>
    <row r="7" spans="1:25" ht="30.75" customHeight="1" thickBot="1">
      <c r="A7" s="1509"/>
      <c r="B7" s="1516"/>
      <c r="C7" s="1517"/>
      <c r="D7" s="1518"/>
      <c r="E7" s="1521"/>
      <c r="F7" s="1521"/>
      <c r="G7" s="1523"/>
      <c r="H7" s="1542"/>
      <c r="I7" s="646"/>
      <c r="J7" s="1539"/>
      <c r="K7" s="1539"/>
      <c r="L7" s="1526"/>
      <c r="M7" s="1529"/>
      <c r="N7" s="1534"/>
      <c r="O7" s="1534"/>
      <c r="P7" s="1535"/>
    </row>
    <row r="8" spans="1:25" ht="16.2">
      <c r="A8" s="654" t="s">
        <v>286</v>
      </c>
      <c r="B8" s="1495" t="s">
        <v>287</v>
      </c>
      <c r="C8" s="1495"/>
      <c r="D8" s="1495"/>
      <c r="E8" s="655" t="s">
        <v>129</v>
      </c>
      <c r="F8" s="655" t="s">
        <v>289</v>
      </c>
      <c r="G8" s="656">
        <v>1</v>
      </c>
      <c r="H8" s="657" t="s">
        <v>661</v>
      </c>
      <c r="I8" s="658">
        <f>SUM(J8:K8)</f>
        <v>108000</v>
      </c>
      <c r="J8" s="664">
        <v>108000</v>
      </c>
      <c r="K8" s="659"/>
      <c r="L8" s="1546"/>
      <c r="M8" s="653">
        <f>I8/12/G8</f>
        <v>9000</v>
      </c>
      <c r="N8" s="1549"/>
      <c r="O8" s="1549"/>
      <c r="P8" s="1550"/>
    </row>
    <row r="9" spans="1:25" ht="16.2">
      <c r="A9" s="397">
        <v>1</v>
      </c>
      <c r="B9" s="1496"/>
      <c r="C9" s="1497"/>
      <c r="D9" s="1498"/>
      <c r="E9" s="398"/>
      <c r="F9" s="398"/>
      <c r="G9" s="399"/>
      <c r="H9" s="651"/>
      <c r="I9" s="647">
        <f t="shared" ref="I9:I37" si="0">SUM(J9:K9)</f>
        <v>0</v>
      </c>
      <c r="J9" s="662"/>
      <c r="K9" s="403"/>
      <c r="L9" s="1547"/>
      <c r="M9" s="404" t="e">
        <f t="shared" ref="M9:M37" si="1">I9/12/G9</f>
        <v>#DIV/0!</v>
      </c>
      <c r="N9" s="1551"/>
      <c r="O9" s="1551"/>
      <c r="P9" s="1552"/>
    </row>
    <row r="10" spans="1:25" ht="16.2">
      <c r="A10" s="400">
        <f t="shared" ref="A10:A49" si="2">A9+1</f>
        <v>2</v>
      </c>
      <c r="B10" s="1496"/>
      <c r="C10" s="1497"/>
      <c r="D10" s="1498"/>
      <c r="E10" s="398"/>
      <c r="F10" s="401"/>
      <c r="G10" s="402"/>
      <c r="H10" s="651"/>
      <c r="I10" s="648">
        <f t="shared" si="0"/>
        <v>0</v>
      </c>
      <c r="J10" s="662"/>
      <c r="K10" s="403"/>
      <c r="L10" s="1547"/>
      <c r="M10" s="404" t="e">
        <f>I10/12/G10</f>
        <v>#DIV/0!</v>
      </c>
      <c r="N10" s="1553"/>
      <c r="O10" s="1500"/>
      <c r="P10" s="1501"/>
    </row>
    <row r="11" spans="1:25" ht="16.2">
      <c r="A11" s="400">
        <f t="shared" si="2"/>
        <v>3</v>
      </c>
      <c r="B11" s="1496"/>
      <c r="C11" s="1497"/>
      <c r="D11" s="1498"/>
      <c r="E11" s="398"/>
      <c r="F11" s="401"/>
      <c r="G11" s="402"/>
      <c r="H11" s="651"/>
      <c r="I11" s="648">
        <f t="shared" si="0"/>
        <v>0</v>
      </c>
      <c r="J11" s="662"/>
      <c r="K11" s="403"/>
      <c r="L11" s="1547"/>
      <c r="M11" s="404" t="e">
        <f t="shared" si="1"/>
        <v>#DIV/0!</v>
      </c>
      <c r="N11" s="1500"/>
      <c r="O11" s="1500"/>
      <c r="P11" s="1501"/>
    </row>
    <row r="12" spans="1:25" ht="16.2">
      <c r="A12" s="400">
        <f t="shared" si="2"/>
        <v>4</v>
      </c>
      <c r="B12" s="1496"/>
      <c r="C12" s="1497"/>
      <c r="D12" s="1498"/>
      <c r="E12" s="398"/>
      <c r="F12" s="401"/>
      <c r="G12" s="402"/>
      <c r="H12" s="651"/>
      <c r="I12" s="648">
        <f t="shared" si="0"/>
        <v>0</v>
      </c>
      <c r="J12" s="662"/>
      <c r="K12" s="403"/>
      <c r="L12" s="1547"/>
      <c r="M12" s="404" t="e">
        <f>I12/12/G12</f>
        <v>#DIV/0!</v>
      </c>
      <c r="N12" s="1551"/>
      <c r="O12" s="1551"/>
      <c r="P12" s="1552"/>
    </row>
    <row r="13" spans="1:25" ht="16.2">
      <c r="A13" s="400">
        <f t="shared" si="2"/>
        <v>5</v>
      </c>
      <c r="B13" s="1496"/>
      <c r="C13" s="1497"/>
      <c r="D13" s="1498"/>
      <c r="E13" s="398"/>
      <c r="F13" s="398"/>
      <c r="G13" s="399"/>
      <c r="H13" s="651"/>
      <c r="I13" s="648">
        <f t="shared" si="0"/>
        <v>0</v>
      </c>
      <c r="J13" s="662"/>
      <c r="K13" s="403"/>
      <c r="L13" s="1547"/>
      <c r="M13" s="404" t="e">
        <f t="shared" si="1"/>
        <v>#DIV/0!</v>
      </c>
      <c r="N13" s="1500"/>
      <c r="O13" s="1500"/>
      <c r="P13" s="1501"/>
    </row>
    <row r="14" spans="1:25" ht="16.2">
      <c r="A14" s="400">
        <f t="shared" si="2"/>
        <v>6</v>
      </c>
      <c r="B14" s="1496"/>
      <c r="C14" s="1497"/>
      <c r="D14" s="1498"/>
      <c r="E14" s="398"/>
      <c r="F14" s="401"/>
      <c r="G14" s="402"/>
      <c r="H14" s="651"/>
      <c r="I14" s="648">
        <f t="shared" si="0"/>
        <v>0</v>
      </c>
      <c r="J14" s="662"/>
      <c r="K14" s="403"/>
      <c r="L14" s="1547"/>
      <c r="M14" s="404" t="e">
        <f t="shared" si="1"/>
        <v>#DIV/0!</v>
      </c>
      <c r="N14" s="1500"/>
      <c r="O14" s="1500"/>
      <c r="P14" s="1501"/>
    </row>
    <row r="15" spans="1:25" ht="16.2">
      <c r="A15" s="400">
        <f t="shared" si="2"/>
        <v>7</v>
      </c>
      <c r="B15" s="1499"/>
      <c r="C15" s="1499"/>
      <c r="D15" s="1499"/>
      <c r="E15" s="398"/>
      <c r="F15" s="401"/>
      <c r="G15" s="402"/>
      <c r="H15" s="651"/>
      <c r="I15" s="648">
        <f t="shared" si="0"/>
        <v>0</v>
      </c>
      <c r="J15" s="662"/>
      <c r="K15" s="403"/>
      <c r="L15" s="1547"/>
      <c r="M15" s="404" t="e">
        <f>I15/12/G15</f>
        <v>#DIV/0!</v>
      </c>
      <c r="N15" s="1500"/>
      <c r="O15" s="1500"/>
      <c r="P15" s="1501"/>
    </row>
    <row r="16" spans="1:25" ht="16.2">
      <c r="A16" s="400">
        <f t="shared" si="2"/>
        <v>8</v>
      </c>
      <c r="B16" s="1499"/>
      <c r="C16" s="1499"/>
      <c r="D16" s="1499"/>
      <c r="E16" s="398"/>
      <c r="F16" s="401"/>
      <c r="G16" s="402"/>
      <c r="H16" s="651"/>
      <c r="I16" s="648">
        <f t="shared" si="0"/>
        <v>0</v>
      </c>
      <c r="J16" s="662"/>
      <c r="K16" s="403"/>
      <c r="L16" s="1547"/>
      <c r="M16" s="404" t="e">
        <f t="shared" si="1"/>
        <v>#DIV/0!</v>
      </c>
      <c r="N16" s="1500"/>
      <c r="O16" s="1500"/>
      <c r="P16" s="1501"/>
    </row>
    <row r="17" spans="1:16" ht="16.2">
      <c r="A17" s="400">
        <f t="shared" si="2"/>
        <v>9</v>
      </c>
      <c r="B17" s="1499"/>
      <c r="C17" s="1499"/>
      <c r="D17" s="1499"/>
      <c r="E17" s="398"/>
      <c r="F17" s="401"/>
      <c r="G17" s="402"/>
      <c r="H17" s="651"/>
      <c r="I17" s="648">
        <f t="shared" si="0"/>
        <v>0</v>
      </c>
      <c r="J17" s="662"/>
      <c r="K17" s="403"/>
      <c r="L17" s="1547"/>
      <c r="M17" s="404" t="e">
        <f t="shared" si="1"/>
        <v>#DIV/0!</v>
      </c>
      <c r="N17" s="1500"/>
      <c r="O17" s="1500"/>
      <c r="P17" s="1501"/>
    </row>
    <row r="18" spans="1:16" ht="16.2">
      <c r="A18" s="400">
        <f t="shared" si="2"/>
        <v>10</v>
      </c>
      <c r="B18" s="1499"/>
      <c r="C18" s="1499"/>
      <c r="D18" s="1499"/>
      <c r="E18" s="398"/>
      <c r="F18" s="401"/>
      <c r="G18" s="402"/>
      <c r="H18" s="651"/>
      <c r="I18" s="648">
        <f t="shared" si="0"/>
        <v>0</v>
      </c>
      <c r="J18" s="662"/>
      <c r="K18" s="403"/>
      <c r="L18" s="1547"/>
      <c r="M18" s="404" t="e">
        <f t="shared" si="1"/>
        <v>#DIV/0!</v>
      </c>
      <c r="N18" s="1500"/>
      <c r="O18" s="1500"/>
      <c r="P18" s="1501"/>
    </row>
    <row r="19" spans="1:16" ht="16.2">
      <c r="A19" s="400">
        <f t="shared" si="2"/>
        <v>11</v>
      </c>
      <c r="B19" s="1499"/>
      <c r="C19" s="1499"/>
      <c r="D19" s="1499"/>
      <c r="E19" s="398"/>
      <c r="F19" s="401"/>
      <c r="G19" s="402"/>
      <c r="H19" s="651"/>
      <c r="I19" s="648">
        <f t="shared" si="0"/>
        <v>0</v>
      </c>
      <c r="J19" s="662"/>
      <c r="K19" s="403"/>
      <c r="L19" s="1547"/>
      <c r="M19" s="404" t="e">
        <f t="shared" si="1"/>
        <v>#DIV/0!</v>
      </c>
      <c r="N19" s="1500"/>
      <c r="O19" s="1500"/>
      <c r="P19" s="1501"/>
    </row>
    <row r="20" spans="1:16" ht="16.2">
      <c r="A20" s="400">
        <f t="shared" si="2"/>
        <v>12</v>
      </c>
      <c r="B20" s="1499"/>
      <c r="C20" s="1499"/>
      <c r="D20" s="1499"/>
      <c r="E20" s="398"/>
      <c r="F20" s="401"/>
      <c r="G20" s="402"/>
      <c r="H20" s="651"/>
      <c r="I20" s="648">
        <f t="shared" si="0"/>
        <v>0</v>
      </c>
      <c r="J20" s="662"/>
      <c r="K20" s="403"/>
      <c r="L20" s="1547"/>
      <c r="M20" s="404" t="e">
        <f t="shared" si="1"/>
        <v>#DIV/0!</v>
      </c>
      <c r="N20" s="1500"/>
      <c r="O20" s="1500"/>
      <c r="P20" s="1501"/>
    </row>
    <row r="21" spans="1:16" ht="16.2">
      <c r="A21" s="400">
        <f t="shared" si="2"/>
        <v>13</v>
      </c>
      <c r="B21" s="1499"/>
      <c r="C21" s="1499"/>
      <c r="D21" s="1499"/>
      <c r="E21" s="398"/>
      <c r="F21" s="401"/>
      <c r="G21" s="402"/>
      <c r="H21" s="651"/>
      <c r="I21" s="648">
        <f t="shared" si="0"/>
        <v>0</v>
      </c>
      <c r="J21" s="662"/>
      <c r="K21" s="403"/>
      <c r="L21" s="1547"/>
      <c r="M21" s="404" t="e">
        <f t="shared" si="1"/>
        <v>#DIV/0!</v>
      </c>
      <c r="N21" s="1500"/>
      <c r="O21" s="1500"/>
      <c r="P21" s="1501"/>
    </row>
    <row r="22" spans="1:16" ht="16.2">
      <c r="A22" s="400">
        <f t="shared" si="2"/>
        <v>14</v>
      </c>
      <c r="B22" s="1499"/>
      <c r="C22" s="1499"/>
      <c r="D22" s="1499"/>
      <c r="E22" s="398"/>
      <c r="F22" s="401"/>
      <c r="G22" s="402"/>
      <c r="H22" s="651"/>
      <c r="I22" s="648">
        <f t="shared" si="0"/>
        <v>0</v>
      </c>
      <c r="J22" s="662"/>
      <c r="K22" s="403"/>
      <c r="L22" s="1547"/>
      <c r="M22" s="404" t="e">
        <f t="shared" si="1"/>
        <v>#DIV/0!</v>
      </c>
      <c r="N22" s="1500"/>
      <c r="O22" s="1500"/>
      <c r="P22" s="1501"/>
    </row>
    <row r="23" spans="1:16" ht="16.2">
      <c r="A23" s="400">
        <f t="shared" si="2"/>
        <v>15</v>
      </c>
      <c r="B23" s="1499"/>
      <c r="C23" s="1499"/>
      <c r="D23" s="1499"/>
      <c r="E23" s="398"/>
      <c r="F23" s="401"/>
      <c r="G23" s="402"/>
      <c r="H23" s="651"/>
      <c r="I23" s="648">
        <f t="shared" si="0"/>
        <v>0</v>
      </c>
      <c r="J23" s="662"/>
      <c r="K23" s="403"/>
      <c r="L23" s="1547"/>
      <c r="M23" s="404" t="e">
        <f t="shared" si="1"/>
        <v>#DIV/0!</v>
      </c>
      <c r="N23" s="1500"/>
      <c r="O23" s="1500"/>
      <c r="P23" s="1501"/>
    </row>
    <row r="24" spans="1:16" ht="16.2">
      <c r="A24" s="400">
        <f t="shared" si="2"/>
        <v>16</v>
      </c>
      <c r="B24" s="1499"/>
      <c r="C24" s="1499"/>
      <c r="D24" s="1499"/>
      <c r="E24" s="398"/>
      <c r="F24" s="401"/>
      <c r="G24" s="402"/>
      <c r="H24" s="651"/>
      <c r="I24" s="648">
        <f t="shared" si="0"/>
        <v>0</v>
      </c>
      <c r="J24" s="662"/>
      <c r="K24" s="403"/>
      <c r="L24" s="1547"/>
      <c r="M24" s="404" t="e">
        <f t="shared" si="1"/>
        <v>#DIV/0!</v>
      </c>
      <c r="N24" s="1500"/>
      <c r="O24" s="1500"/>
      <c r="P24" s="1501"/>
    </row>
    <row r="25" spans="1:16" ht="16.2">
      <c r="A25" s="400">
        <f t="shared" si="2"/>
        <v>17</v>
      </c>
      <c r="B25" s="1499"/>
      <c r="C25" s="1499"/>
      <c r="D25" s="1499"/>
      <c r="E25" s="398"/>
      <c r="F25" s="401"/>
      <c r="G25" s="402"/>
      <c r="H25" s="651"/>
      <c r="I25" s="648">
        <f t="shared" si="0"/>
        <v>0</v>
      </c>
      <c r="J25" s="662"/>
      <c r="K25" s="403"/>
      <c r="L25" s="1547"/>
      <c r="M25" s="404" t="e">
        <f t="shared" si="1"/>
        <v>#DIV/0!</v>
      </c>
      <c r="N25" s="1500"/>
      <c r="O25" s="1500"/>
      <c r="P25" s="1501"/>
    </row>
    <row r="26" spans="1:16" ht="16.2">
      <c r="A26" s="400">
        <f t="shared" si="2"/>
        <v>18</v>
      </c>
      <c r="B26" s="1499"/>
      <c r="C26" s="1499"/>
      <c r="D26" s="1499"/>
      <c r="E26" s="398"/>
      <c r="F26" s="401"/>
      <c r="G26" s="402"/>
      <c r="H26" s="651"/>
      <c r="I26" s="648">
        <f t="shared" si="0"/>
        <v>0</v>
      </c>
      <c r="J26" s="662"/>
      <c r="K26" s="403"/>
      <c r="L26" s="1547"/>
      <c r="M26" s="404" t="e">
        <f t="shared" si="1"/>
        <v>#DIV/0!</v>
      </c>
      <c r="N26" s="1500"/>
      <c r="O26" s="1500"/>
      <c r="P26" s="1501"/>
    </row>
    <row r="27" spans="1:16" ht="16.2">
      <c r="A27" s="400">
        <f t="shared" si="2"/>
        <v>19</v>
      </c>
      <c r="B27" s="1499"/>
      <c r="C27" s="1499"/>
      <c r="D27" s="1499"/>
      <c r="E27" s="398"/>
      <c r="F27" s="401"/>
      <c r="G27" s="402"/>
      <c r="H27" s="651"/>
      <c r="I27" s="648">
        <f t="shared" si="0"/>
        <v>0</v>
      </c>
      <c r="J27" s="662"/>
      <c r="K27" s="403"/>
      <c r="L27" s="1547"/>
      <c r="M27" s="404" t="e">
        <f t="shared" si="1"/>
        <v>#DIV/0!</v>
      </c>
      <c r="N27" s="1500"/>
      <c r="O27" s="1500"/>
      <c r="P27" s="1501"/>
    </row>
    <row r="28" spans="1:16" ht="16.2">
      <c r="A28" s="400">
        <f t="shared" si="2"/>
        <v>20</v>
      </c>
      <c r="B28" s="1499"/>
      <c r="C28" s="1499"/>
      <c r="D28" s="1499"/>
      <c r="E28" s="398"/>
      <c r="F28" s="401"/>
      <c r="G28" s="402"/>
      <c r="H28" s="651"/>
      <c r="I28" s="648">
        <f t="shared" si="0"/>
        <v>0</v>
      </c>
      <c r="J28" s="662"/>
      <c r="K28" s="403"/>
      <c r="L28" s="1547"/>
      <c r="M28" s="404" t="e">
        <f t="shared" si="1"/>
        <v>#DIV/0!</v>
      </c>
      <c r="N28" s="1500"/>
      <c r="O28" s="1500"/>
      <c r="P28" s="1501"/>
    </row>
    <row r="29" spans="1:16" ht="16.2">
      <c r="A29" s="400">
        <f t="shared" si="2"/>
        <v>21</v>
      </c>
      <c r="B29" s="1499"/>
      <c r="C29" s="1499"/>
      <c r="D29" s="1499"/>
      <c r="E29" s="398"/>
      <c r="F29" s="401"/>
      <c r="G29" s="402"/>
      <c r="H29" s="651"/>
      <c r="I29" s="648">
        <f t="shared" si="0"/>
        <v>0</v>
      </c>
      <c r="J29" s="662"/>
      <c r="K29" s="403"/>
      <c r="L29" s="1547"/>
      <c r="M29" s="404" t="e">
        <f t="shared" si="1"/>
        <v>#DIV/0!</v>
      </c>
      <c r="N29" s="1500"/>
      <c r="O29" s="1500"/>
      <c r="P29" s="1501"/>
    </row>
    <row r="30" spans="1:16" ht="16.2">
      <c r="A30" s="400">
        <f t="shared" si="2"/>
        <v>22</v>
      </c>
      <c r="B30" s="1499"/>
      <c r="C30" s="1499"/>
      <c r="D30" s="1499"/>
      <c r="E30" s="398"/>
      <c r="F30" s="401"/>
      <c r="G30" s="402"/>
      <c r="H30" s="651"/>
      <c r="I30" s="648">
        <f t="shared" si="0"/>
        <v>0</v>
      </c>
      <c r="J30" s="662"/>
      <c r="K30" s="403"/>
      <c r="L30" s="1547"/>
      <c r="M30" s="404" t="e">
        <f>I30/12/G30</f>
        <v>#DIV/0!</v>
      </c>
      <c r="N30" s="1500"/>
      <c r="O30" s="1500"/>
      <c r="P30" s="1501"/>
    </row>
    <row r="31" spans="1:16" ht="16.2">
      <c r="A31" s="400">
        <f t="shared" si="2"/>
        <v>23</v>
      </c>
      <c r="B31" s="1499"/>
      <c r="C31" s="1499"/>
      <c r="D31" s="1499"/>
      <c r="E31" s="398"/>
      <c r="F31" s="401"/>
      <c r="G31" s="402"/>
      <c r="H31" s="651"/>
      <c r="I31" s="648">
        <f>SUM(J31:K31)</f>
        <v>0</v>
      </c>
      <c r="J31" s="662"/>
      <c r="K31" s="403"/>
      <c r="L31" s="1547"/>
      <c r="M31" s="404" t="e">
        <f t="shared" si="1"/>
        <v>#DIV/0!</v>
      </c>
      <c r="N31" s="1500"/>
      <c r="O31" s="1500"/>
      <c r="P31" s="1501"/>
    </row>
    <row r="32" spans="1:16" ht="16.2">
      <c r="A32" s="400">
        <f t="shared" si="2"/>
        <v>24</v>
      </c>
      <c r="B32" s="1499"/>
      <c r="C32" s="1499"/>
      <c r="D32" s="1499"/>
      <c r="E32" s="398"/>
      <c r="F32" s="401"/>
      <c r="G32" s="402"/>
      <c r="H32" s="651"/>
      <c r="I32" s="648">
        <f t="shared" si="0"/>
        <v>0</v>
      </c>
      <c r="J32" s="662"/>
      <c r="K32" s="403"/>
      <c r="L32" s="1547"/>
      <c r="M32" s="404" t="e">
        <f t="shared" si="1"/>
        <v>#DIV/0!</v>
      </c>
      <c r="N32" s="1500"/>
      <c r="O32" s="1500"/>
      <c r="P32" s="1501"/>
    </row>
    <row r="33" spans="1:16" ht="16.2">
      <c r="A33" s="400">
        <f t="shared" si="2"/>
        <v>25</v>
      </c>
      <c r="B33" s="1499"/>
      <c r="C33" s="1499"/>
      <c r="D33" s="1499"/>
      <c r="E33" s="398"/>
      <c r="F33" s="401"/>
      <c r="G33" s="402"/>
      <c r="H33" s="651"/>
      <c r="I33" s="648">
        <f>SUM(J33:K33)</f>
        <v>0</v>
      </c>
      <c r="J33" s="662"/>
      <c r="K33" s="403"/>
      <c r="L33" s="1547"/>
      <c r="M33" s="404" t="e">
        <f t="shared" si="1"/>
        <v>#DIV/0!</v>
      </c>
      <c r="N33" s="1500"/>
      <c r="O33" s="1500"/>
      <c r="P33" s="1501"/>
    </row>
    <row r="34" spans="1:16" ht="16.2">
      <c r="A34" s="400">
        <f t="shared" si="2"/>
        <v>26</v>
      </c>
      <c r="B34" s="1499"/>
      <c r="C34" s="1499"/>
      <c r="D34" s="1499"/>
      <c r="E34" s="398"/>
      <c r="F34" s="401"/>
      <c r="G34" s="402"/>
      <c r="H34" s="651"/>
      <c r="I34" s="648">
        <f>SUM(J34:K34)</f>
        <v>0</v>
      </c>
      <c r="J34" s="662"/>
      <c r="K34" s="403"/>
      <c r="L34" s="1547"/>
      <c r="M34" s="404" t="e">
        <f t="shared" si="1"/>
        <v>#DIV/0!</v>
      </c>
      <c r="N34" s="1500"/>
      <c r="O34" s="1500"/>
      <c r="P34" s="1501"/>
    </row>
    <row r="35" spans="1:16" ht="16.2">
      <c r="A35" s="400">
        <f t="shared" si="2"/>
        <v>27</v>
      </c>
      <c r="B35" s="1499"/>
      <c r="C35" s="1499"/>
      <c r="D35" s="1499"/>
      <c r="E35" s="398"/>
      <c r="F35" s="401"/>
      <c r="G35" s="402"/>
      <c r="H35" s="651"/>
      <c r="I35" s="648">
        <f t="shared" si="0"/>
        <v>0</v>
      </c>
      <c r="J35" s="662"/>
      <c r="K35" s="403"/>
      <c r="L35" s="1547"/>
      <c r="M35" s="404" t="e">
        <f>I35/12/G35</f>
        <v>#DIV/0!</v>
      </c>
      <c r="N35" s="1500"/>
      <c r="O35" s="1500"/>
      <c r="P35" s="1501"/>
    </row>
    <row r="36" spans="1:16" ht="16.2">
      <c r="A36" s="400">
        <f t="shared" si="2"/>
        <v>28</v>
      </c>
      <c r="B36" s="1499"/>
      <c r="C36" s="1499"/>
      <c r="D36" s="1499"/>
      <c r="E36" s="398"/>
      <c r="F36" s="401"/>
      <c r="G36" s="402"/>
      <c r="H36" s="651"/>
      <c r="I36" s="648">
        <f>SUM(J36:K36)</f>
        <v>0</v>
      </c>
      <c r="J36" s="662"/>
      <c r="K36" s="403"/>
      <c r="L36" s="1547"/>
      <c r="M36" s="404" t="e">
        <f t="shared" si="1"/>
        <v>#DIV/0!</v>
      </c>
      <c r="N36" s="1500"/>
      <c r="O36" s="1500"/>
      <c r="P36" s="1501"/>
    </row>
    <row r="37" spans="1:16" ht="16.2">
      <c r="A37" s="400">
        <f>A36+1</f>
        <v>29</v>
      </c>
      <c r="B37" s="1499"/>
      <c r="C37" s="1499"/>
      <c r="D37" s="1499"/>
      <c r="E37" s="672"/>
      <c r="F37" s="672"/>
      <c r="G37" s="402"/>
      <c r="H37" s="651"/>
      <c r="I37" s="648">
        <f t="shared" si="0"/>
        <v>0</v>
      </c>
      <c r="J37" s="662"/>
      <c r="K37" s="403"/>
      <c r="L37" s="1547"/>
      <c r="M37" s="404" t="e">
        <f t="shared" si="1"/>
        <v>#DIV/0!</v>
      </c>
      <c r="N37" s="1544"/>
      <c r="O37" s="1544"/>
      <c r="P37" s="1545"/>
    </row>
    <row r="38" spans="1:16" ht="16.2">
      <c r="A38" s="397">
        <f t="shared" si="2"/>
        <v>30</v>
      </c>
      <c r="B38" s="1568"/>
      <c r="C38" s="1568"/>
      <c r="D38" s="1568"/>
      <c r="E38" s="398"/>
      <c r="F38" s="398"/>
      <c r="G38" s="399"/>
      <c r="H38" s="684"/>
      <c r="I38" s="647">
        <f t="shared" ref="I38:I43" si="3">SUM(J38:K38)</f>
        <v>0</v>
      </c>
      <c r="J38" s="685"/>
      <c r="K38" s="686"/>
      <c r="L38" s="1547"/>
      <c r="M38" s="683" t="e">
        <f t="shared" ref="M38:M42" si="4">I38/12/G38</f>
        <v>#DIV/0!</v>
      </c>
      <c r="N38" s="1500"/>
      <c r="O38" s="1500"/>
      <c r="P38" s="1501"/>
    </row>
    <row r="39" spans="1:16" ht="16.2">
      <c r="A39" s="400">
        <f t="shared" si="2"/>
        <v>31</v>
      </c>
      <c r="B39" s="1499"/>
      <c r="C39" s="1499"/>
      <c r="D39" s="1499"/>
      <c r="E39" s="398"/>
      <c r="F39" s="672"/>
      <c r="G39" s="402"/>
      <c r="H39" s="651"/>
      <c r="I39" s="648">
        <f t="shared" si="3"/>
        <v>0</v>
      </c>
      <c r="J39" s="662"/>
      <c r="K39" s="403"/>
      <c r="L39" s="1547"/>
      <c r="M39" s="404" t="e">
        <f t="shared" si="4"/>
        <v>#DIV/0!</v>
      </c>
      <c r="N39" s="1500"/>
      <c r="O39" s="1500"/>
      <c r="P39" s="1501"/>
    </row>
    <row r="40" spans="1:16" ht="16.2">
      <c r="A40" s="400">
        <f t="shared" si="2"/>
        <v>32</v>
      </c>
      <c r="B40" s="1499"/>
      <c r="C40" s="1499"/>
      <c r="D40" s="1499"/>
      <c r="E40" s="398"/>
      <c r="F40" s="672"/>
      <c r="G40" s="402"/>
      <c r="H40" s="651"/>
      <c r="I40" s="648">
        <f t="shared" si="3"/>
        <v>0</v>
      </c>
      <c r="J40" s="662"/>
      <c r="K40" s="403"/>
      <c r="L40" s="1547"/>
      <c r="M40" s="404" t="e">
        <f t="shared" si="4"/>
        <v>#DIV/0!</v>
      </c>
      <c r="N40" s="1500"/>
      <c r="O40" s="1500"/>
      <c r="P40" s="1501"/>
    </row>
    <row r="41" spans="1:16" ht="16.2">
      <c r="A41" s="400">
        <f t="shared" si="2"/>
        <v>33</v>
      </c>
      <c r="B41" s="1499"/>
      <c r="C41" s="1499"/>
      <c r="D41" s="1499"/>
      <c r="E41" s="398"/>
      <c r="F41" s="672"/>
      <c r="G41" s="402"/>
      <c r="H41" s="651"/>
      <c r="I41" s="648">
        <f t="shared" si="3"/>
        <v>0</v>
      </c>
      <c r="J41" s="662"/>
      <c r="K41" s="403"/>
      <c r="L41" s="1547"/>
      <c r="M41" s="404" t="e">
        <f t="shared" si="4"/>
        <v>#DIV/0!</v>
      </c>
      <c r="N41" s="1500"/>
      <c r="O41" s="1500"/>
      <c r="P41" s="1501"/>
    </row>
    <row r="42" spans="1:16" ht="16.2">
      <c r="A42" s="400">
        <f t="shared" si="2"/>
        <v>34</v>
      </c>
      <c r="B42" s="1499"/>
      <c r="C42" s="1499"/>
      <c r="D42" s="1499"/>
      <c r="E42" s="398"/>
      <c r="F42" s="672"/>
      <c r="G42" s="402"/>
      <c r="H42" s="651"/>
      <c r="I42" s="648">
        <f t="shared" si="3"/>
        <v>0</v>
      </c>
      <c r="J42" s="662"/>
      <c r="K42" s="403"/>
      <c r="L42" s="1547"/>
      <c r="M42" s="404" t="e">
        <f t="shared" si="4"/>
        <v>#DIV/0!</v>
      </c>
      <c r="N42" s="1500"/>
      <c r="O42" s="1500"/>
      <c r="P42" s="1501"/>
    </row>
    <row r="43" spans="1:16" ht="16.2">
      <c r="A43" s="400">
        <f t="shared" si="2"/>
        <v>35</v>
      </c>
      <c r="B43" s="1499"/>
      <c r="C43" s="1499"/>
      <c r="D43" s="1499"/>
      <c r="E43" s="398"/>
      <c r="F43" s="672"/>
      <c r="G43" s="402"/>
      <c r="H43" s="651"/>
      <c r="I43" s="648">
        <f t="shared" si="3"/>
        <v>0</v>
      </c>
      <c r="J43" s="662"/>
      <c r="K43" s="403"/>
      <c r="L43" s="1547"/>
      <c r="M43" s="404" t="e">
        <f>I43/12/G43</f>
        <v>#DIV/0!</v>
      </c>
      <c r="N43" s="1500"/>
      <c r="O43" s="1500"/>
      <c r="P43" s="1501"/>
    </row>
    <row r="44" spans="1:16" ht="16.2">
      <c r="A44" s="400">
        <f t="shared" si="2"/>
        <v>36</v>
      </c>
      <c r="B44" s="1499"/>
      <c r="C44" s="1499"/>
      <c r="D44" s="1499"/>
      <c r="E44" s="398"/>
      <c r="F44" s="672"/>
      <c r="G44" s="402"/>
      <c r="H44" s="651"/>
      <c r="I44" s="648">
        <f>SUM(J44:K44)</f>
        <v>0</v>
      </c>
      <c r="J44" s="662"/>
      <c r="K44" s="403"/>
      <c r="L44" s="1547"/>
      <c r="M44" s="404" t="e">
        <f t="shared" ref="M44:M47" si="5">I44/12/G44</f>
        <v>#DIV/0!</v>
      </c>
      <c r="N44" s="1500"/>
      <c r="O44" s="1500"/>
      <c r="P44" s="1501"/>
    </row>
    <row r="45" spans="1:16" ht="16.2">
      <c r="A45" s="400">
        <f t="shared" si="2"/>
        <v>37</v>
      </c>
      <c r="B45" s="1499"/>
      <c r="C45" s="1499"/>
      <c r="D45" s="1499"/>
      <c r="E45" s="398"/>
      <c r="F45" s="672"/>
      <c r="G45" s="402"/>
      <c r="H45" s="651"/>
      <c r="I45" s="648">
        <f t="shared" ref="I45" si="6">SUM(J45:K45)</f>
        <v>0</v>
      </c>
      <c r="J45" s="662"/>
      <c r="K45" s="403"/>
      <c r="L45" s="1547"/>
      <c r="M45" s="404" t="e">
        <f t="shared" si="5"/>
        <v>#DIV/0!</v>
      </c>
      <c r="N45" s="1500"/>
      <c r="O45" s="1500"/>
      <c r="P45" s="1501"/>
    </row>
    <row r="46" spans="1:16" ht="16.2">
      <c r="A46" s="400">
        <f t="shared" si="2"/>
        <v>38</v>
      </c>
      <c r="B46" s="1499"/>
      <c r="C46" s="1499"/>
      <c r="D46" s="1499"/>
      <c r="E46" s="398"/>
      <c r="F46" s="672"/>
      <c r="G46" s="402"/>
      <c r="H46" s="651"/>
      <c r="I46" s="648">
        <f>SUM(J46:K46)</f>
        <v>0</v>
      </c>
      <c r="J46" s="662"/>
      <c r="K46" s="403"/>
      <c r="L46" s="1547"/>
      <c r="M46" s="404" t="e">
        <f t="shared" si="5"/>
        <v>#DIV/0!</v>
      </c>
      <c r="N46" s="1500"/>
      <c r="O46" s="1500"/>
      <c r="P46" s="1501"/>
    </row>
    <row r="47" spans="1:16" ht="16.2">
      <c r="A47" s="400">
        <f t="shared" si="2"/>
        <v>39</v>
      </c>
      <c r="B47" s="1499"/>
      <c r="C47" s="1499"/>
      <c r="D47" s="1499"/>
      <c r="E47" s="398"/>
      <c r="F47" s="672"/>
      <c r="G47" s="402"/>
      <c r="H47" s="651"/>
      <c r="I47" s="648">
        <f>SUM(J47:K47)</f>
        <v>0</v>
      </c>
      <c r="J47" s="662"/>
      <c r="K47" s="403"/>
      <c r="L47" s="1547"/>
      <c r="M47" s="404" t="e">
        <f t="shared" si="5"/>
        <v>#DIV/0!</v>
      </c>
      <c r="N47" s="1500"/>
      <c r="O47" s="1500"/>
      <c r="P47" s="1501"/>
    </row>
    <row r="48" spans="1:16" ht="16.2">
      <c r="A48" s="400">
        <f t="shared" si="2"/>
        <v>40</v>
      </c>
      <c r="B48" s="1499"/>
      <c r="C48" s="1499"/>
      <c r="D48" s="1499"/>
      <c r="E48" s="398"/>
      <c r="F48" s="672"/>
      <c r="G48" s="402"/>
      <c r="H48" s="651"/>
      <c r="I48" s="648">
        <f t="shared" ref="I48" si="7">SUM(J48:K48)</f>
        <v>0</v>
      </c>
      <c r="J48" s="662"/>
      <c r="K48" s="403"/>
      <c r="L48" s="1547"/>
      <c r="M48" s="404" t="e">
        <f>I48/12/G48</f>
        <v>#DIV/0!</v>
      </c>
      <c r="N48" s="1500"/>
      <c r="O48" s="1500"/>
      <c r="P48" s="1501"/>
    </row>
    <row r="49" spans="1:16" ht="16.2">
      <c r="A49" s="400">
        <f t="shared" si="2"/>
        <v>41</v>
      </c>
      <c r="B49" s="1499"/>
      <c r="C49" s="1499"/>
      <c r="D49" s="1499"/>
      <c r="E49" s="398"/>
      <c r="F49" s="672"/>
      <c r="G49" s="402"/>
      <c r="H49" s="651"/>
      <c r="I49" s="648">
        <f>SUM(J49:K49)</f>
        <v>0</v>
      </c>
      <c r="J49" s="662"/>
      <c r="K49" s="403"/>
      <c r="L49" s="1547"/>
      <c r="M49" s="404" t="e">
        <f t="shared" ref="M49:M50" si="8">I49/12/G49</f>
        <v>#DIV/0!</v>
      </c>
      <c r="N49" s="1500"/>
      <c r="O49" s="1500"/>
      <c r="P49" s="1501"/>
    </row>
    <row r="50" spans="1:16" ht="16.8" thickBot="1">
      <c r="A50" s="405">
        <f>A49+1</f>
        <v>42</v>
      </c>
      <c r="B50" s="1543"/>
      <c r="C50" s="1543"/>
      <c r="D50" s="1543"/>
      <c r="E50" s="398"/>
      <c r="F50" s="672"/>
      <c r="G50" s="406"/>
      <c r="H50" s="652"/>
      <c r="I50" s="649">
        <f t="shared" ref="I50" si="9">SUM(J50:K50)</f>
        <v>0</v>
      </c>
      <c r="J50" s="663"/>
      <c r="K50" s="407"/>
      <c r="L50" s="1548"/>
      <c r="M50" s="408" t="e">
        <f t="shared" si="8"/>
        <v>#DIV/0!</v>
      </c>
      <c r="N50" s="1544"/>
      <c r="O50" s="1544"/>
      <c r="P50" s="1545"/>
    </row>
    <row r="51" spans="1:16" ht="18" customHeight="1" thickBot="1">
      <c r="A51" s="409"/>
      <c r="B51" s="1554" t="s">
        <v>43</v>
      </c>
      <c r="C51" s="1555"/>
      <c r="D51" s="1555"/>
      <c r="E51" s="1555"/>
      <c r="F51" s="1555"/>
      <c r="G51" s="1555"/>
      <c r="H51" s="1556"/>
      <c r="I51" s="650">
        <f>SUM(I9:I50)</f>
        <v>0</v>
      </c>
      <c r="J51" s="395">
        <f>SUM(J9:J50)</f>
        <v>0</v>
      </c>
      <c r="K51" s="395">
        <f>SUM(K9:K50)</f>
        <v>0</v>
      </c>
      <c r="L51" s="410">
        <f>I51*事業者入力!X39</f>
        <v>0</v>
      </c>
      <c r="M51" s="411" t="e">
        <f>SUM(M9:M50)</f>
        <v>#DIV/0!</v>
      </c>
      <c r="N51" s="412"/>
      <c r="O51" s="412"/>
      <c r="P51" s="413"/>
    </row>
    <row r="52" spans="1:16" ht="42.75" customHeight="1" thickBot="1">
      <c r="A52" s="1559" t="s">
        <v>202</v>
      </c>
      <c r="B52" s="1560"/>
      <c r="C52" s="1560"/>
      <c r="D52" s="1560"/>
      <c r="E52" s="1560"/>
      <c r="F52" s="1560"/>
      <c r="G52" s="1560"/>
      <c r="H52" s="1560"/>
      <c r="I52" s="1560"/>
      <c r="J52" s="1560"/>
      <c r="K52" s="396">
        <f>IFERROR(J51/I51,0)</f>
        <v>0</v>
      </c>
      <c r="L52" s="414"/>
      <c r="M52" s="415"/>
      <c r="N52" s="415"/>
      <c r="O52" s="415"/>
      <c r="P52" s="415"/>
    </row>
    <row r="53" spans="1:16" ht="17.25" customHeight="1">
      <c r="A53" s="162"/>
      <c r="B53" s="163"/>
      <c r="C53" s="163"/>
      <c r="D53" s="163"/>
      <c r="E53" s="163"/>
      <c r="F53" s="163"/>
      <c r="G53" s="163"/>
      <c r="H53" s="644"/>
      <c r="I53" s="148"/>
      <c r="J53" s="148"/>
      <c r="K53" s="148"/>
      <c r="L53" s="148"/>
      <c r="M53" s="148"/>
      <c r="N53" s="149"/>
      <c r="O53" s="149"/>
      <c r="P53" s="149"/>
    </row>
    <row r="54" spans="1:16" ht="17.25" customHeight="1">
      <c r="A54" s="1557" t="s">
        <v>44</v>
      </c>
      <c r="B54" s="1561"/>
      <c r="C54" s="1561"/>
      <c r="D54" s="1561"/>
      <c r="E54" s="1561"/>
      <c r="F54" s="1561"/>
      <c r="G54" s="1561"/>
      <c r="H54" s="641"/>
      <c r="I54" s="150"/>
      <c r="J54" s="150"/>
      <c r="K54" s="150"/>
      <c r="L54" s="150"/>
      <c r="M54" s="150"/>
      <c r="N54" s="151"/>
      <c r="O54" s="151"/>
      <c r="P54" s="151"/>
    </row>
    <row r="55" spans="1:16" ht="17.25" customHeight="1">
      <c r="A55" s="152" t="s">
        <v>203</v>
      </c>
      <c r="B55" s="150"/>
      <c r="C55" s="150"/>
      <c r="D55" s="150"/>
      <c r="E55" s="150"/>
      <c r="F55" s="150"/>
      <c r="G55" s="150"/>
      <c r="H55" s="641"/>
      <c r="I55" s="150"/>
      <c r="J55" s="150"/>
      <c r="K55" s="150"/>
      <c r="L55" s="150"/>
      <c r="M55" s="150"/>
      <c r="N55" s="151"/>
      <c r="O55" s="151"/>
      <c r="P55" s="151"/>
    </row>
    <row r="56" spans="1:16" ht="36.75" customHeight="1">
      <c r="A56" s="1567" t="s">
        <v>177</v>
      </c>
      <c r="B56" s="1558"/>
      <c r="C56" s="1558"/>
      <c r="D56" s="1558"/>
      <c r="E56" s="1558"/>
      <c r="F56" s="1558"/>
      <c r="G56" s="1558"/>
      <c r="H56" s="1558"/>
      <c r="I56" s="1558"/>
      <c r="J56" s="1558"/>
      <c r="K56" s="1558"/>
      <c r="L56" s="1558"/>
      <c r="M56" s="1558"/>
      <c r="N56" s="1558"/>
      <c r="O56" s="1558"/>
      <c r="P56" s="1558"/>
    </row>
    <row r="57" spans="1:16" ht="54" customHeight="1">
      <c r="A57" s="153" t="s">
        <v>204</v>
      </c>
      <c r="B57" s="1562" t="s">
        <v>178</v>
      </c>
      <c r="C57" s="1562"/>
      <c r="D57" s="1562"/>
      <c r="E57" s="1562"/>
      <c r="F57" s="1562"/>
      <c r="G57" s="1562"/>
      <c r="H57" s="1562"/>
      <c r="I57" s="1562"/>
      <c r="J57" s="1562"/>
      <c r="K57" s="1562"/>
      <c r="L57" s="1562"/>
      <c r="M57" s="1562"/>
      <c r="N57" s="1563"/>
      <c r="O57" s="1563"/>
      <c r="P57" s="1563"/>
    </row>
    <row r="58" spans="1:16" ht="57.75" customHeight="1">
      <c r="A58" s="153" t="s">
        <v>18</v>
      </c>
      <c r="B58" s="1562" t="s">
        <v>205</v>
      </c>
      <c r="C58" s="1564"/>
      <c r="D58" s="1564"/>
      <c r="E58" s="1564"/>
      <c r="F58" s="1564"/>
      <c r="G58" s="1564"/>
      <c r="H58" s="1564"/>
      <c r="I58" s="1564"/>
      <c r="J58" s="1564"/>
      <c r="K58" s="1564"/>
      <c r="L58" s="1564"/>
      <c r="M58" s="1564"/>
      <c r="N58" s="1565"/>
      <c r="O58" s="1565"/>
      <c r="P58" s="1565"/>
    </row>
    <row r="59" spans="1:16" ht="17.25" customHeight="1">
      <c r="A59" s="153" t="s">
        <v>51</v>
      </c>
      <c r="B59" s="1562" t="s">
        <v>179</v>
      </c>
      <c r="C59" s="1565"/>
      <c r="D59" s="1565"/>
      <c r="E59" s="1565"/>
      <c r="F59" s="1565"/>
      <c r="G59" s="1565"/>
      <c r="H59" s="1565"/>
      <c r="I59" s="1565"/>
      <c r="J59" s="1565"/>
      <c r="K59" s="1565"/>
      <c r="L59" s="1565"/>
      <c r="M59" s="1565"/>
      <c r="N59" s="1565"/>
      <c r="O59" s="1565"/>
      <c r="P59" s="1565"/>
    </row>
    <row r="60" spans="1:16" ht="58.5" customHeight="1">
      <c r="A60" s="153" t="s">
        <v>54</v>
      </c>
      <c r="B60" s="1562" t="s">
        <v>206</v>
      </c>
      <c r="C60" s="1562"/>
      <c r="D60" s="1562"/>
      <c r="E60" s="1562"/>
      <c r="F60" s="1562"/>
      <c r="G60" s="1562"/>
      <c r="H60" s="1562"/>
      <c r="I60" s="1562"/>
      <c r="J60" s="1562"/>
      <c r="K60" s="1562"/>
      <c r="L60" s="1562"/>
      <c r="M60" s="1562"/>
      <c r="N60" s="1566"/>
      <c r="O60" s="1566"/>
      <c r="P60" s="1566"/>
    </row>
    <row r="61" spans="1:16" ht="54.75" customHeight="1">
      <c r="A61" s="153" t="s">
        <v>56</v>
      </c>
      <c r="B61" s="1562" t="s">
        <v>207</v>
      </c>
      <c r="C61" s="1562"/>
      <c r="D61" s="1562"/>
      <c r="E61" s="1562"/>
      <c r="F61" s="1562"/>
      <c r="G61" s="1562"/>
      <c r="H61" s="1562"/>
      <c r="I61" s="1562"/>
      <c r="J61" s="1562"/>
      <c r="K61" s="1562"/>
      <c r="L61" s="1562"/>
      <c r="M61" s="1562"/>
      <c r="N61" s="1566"/>
      <c r="O61" s="1566"/>
      <c r="P61" s="1566"/>
    </row>
    <row r="62" spans="1:16" ht="40.5" customHeight="1">
      <c r="A62" s="154" t="s">
        <v>208</v>
      </c>
      <c r="B62" s="1557" t="s">
        <v>209</v>
      </c>
      <c r="C62" s="1558"/>
      <c r="D62" s="1558"/>
      <c r="E62" s="1558"/>
      <c r="F62" s="1558"/>
      <c r="G62" s="1558"/>
      <c r="H62" s="1558"/>
      <c r="I62" s="1558"/>
      <c r="J62" s="1558"/>
      <c r="K62" s="1558"/>
      <c r="L62" s="1558"/>
      <c r="M62" s="1558"/>
      <c r="N62" s="1558"/>
      <c r="O62" s="1558"/>
      <c r="P62" s="164"/>
    </row>
  </sheetData>
  <sheetProtection formatCells="0" insertColumns="0" insertRows="0" selectLockedCells="1"/>
  <mergeCells count="111">
    <mergeCell ref="B38:D38"/>
    <mergeCell ref="N38:P38"/>
    <mergeCell ref="B39:D39"/>
    <mergeCell ref="B45:D45"/>
    <mergeCell ref="N45:P45"/>
    <mergeCell ref="B46:D46"/>
    <mergeCell ref="N46:P46"/>
    <mergeCell ref="B41:D41"/>
    <mergeCell ref="N41:P41"/>
    <mergeCell ref="B42:D42"/>
    <mergeCell ref="N42:P42"/>
    <mergeCell ref="B43:D43"/>
    <mergeCell ref="N43:P43"/>
    <mergeCell ref="N39:P39"/>
    <mergeCell ref="B40:D40"/>
    <mergeCell ref="N40:P40"/>
    <mergeCell ref="B51:H51"/>
    <mergeCell ref="B62:O62"/>
    <mergeCell ref="A52:J52"/>
    <mergeCell ref="A54:G54"/>
    <mergeCell ref="B57:P57"/>
    <mergeCell ref="B58:P58"/>
    <mergeCell ref="B59:P59"/>
    <mergeCell ref="B60:P60"/>
    <mergeCell ref="B61:P61"/>
    <mergeCell ref="A56:P56"/>
    <mergeCell ref="B50:D50"/>
    <mergeCell ref="N50:P50"/>
    <mergeCell ref="L8:L50"/>
    <mergeCell ref="B47:D47"/>
    <mergeCell ref="N47:P47"/>
    <mergeCell ref="B48:D48"/>
    <mergeCell ref="N48:P48"/>
    <mergeCell ref="B49:D49"/>
    <mergeCell ref="N49:P49"/>
    <mergeCell ref="B44:D44"/>
    <mergeCell ref="N44:P44"/>
    <mergeCell ref="B36:D36"/>
    <mergeCell ref="N36:P36"/>
    <mergeCell ref="B37:D37"/>
    <mergeCell ref="N37:P37"/>
    <mergeCell ref="N8:P8"/>
    <mergeCell ref="N9:P9"/>
    <mergeCell ref="N10:P10"/>
    <mergeCell ref="N11:P11"/>
    <mergeCell ref="N12:P12"/>
    <mergeCell ref="N13:P13"/>
    <mergeCell ref="N14:P14"/>
    <mergeCell ref="B33:D33"/>
    <mergeCell ref="B34:D34"/>
    <mergeCell ref="K2:L2"/>
    <mergeCell ref="M2:P2"/>
    <mergeCell ref="A5:A7"/>
    <mergeCell ref="B5:D7"/>
    <mergeCell ref="E5:E7"/>
    <mergeCell ref="F5:F7"/>
    <mergeCell ref="G5:G7"/>
    <mergeCell ref="L5:L7"/>
    <mergeCell ref="M5:M7"/>
    <mergeCell ref="N5:P7"/>
    <mergeCell ref="I5:K5"/>
    <mergeCell ref="J6:J7"/>
    <mergeCell ref="K6:K7"/>
    <mergeCell ref="H5:H7"/>
    <mergeCell ref="B35:D35"/>
    <mergeCell ref="N33:P33"/>
    <mergeCell ref="N34:P34"/>
    <mergeCell ref="N35:P35"/>
    <mergeCell ref="B30:D30"/>
    <mergeCell ref="B31:D31"/>
    <mergeCell ref="B32:D32"/>
    <mergeCell ref="N30:P30"/>
    <mergeCell ref="N31:P31"/>
    <mergeCell ref="N32:P32"/>
    <mergeCell ref="B27:D27"/>
    <mergeCell ref="B28:D28"/>
    <mergeCell ref="B29:D29"/>
    <mergeCell ref="N27:P27"/>
    <mergeCell ref="N28:P28"/>
    <mergeCell ref="N29:P29"/>
    <mergeCell ref="B24:D24"/>
    <mergeCell ref="B25:D25"/>
    <mergeCell ref="B26:D26"/>
    <mergeCell ref="N24:P24"/>
    <mergeCell ref="N25:P25"/>
    <mergeCell ref="N26:P26"/>
    <mergeCell ref="B21:D21"/>
    <mergeCell ref="B22:D22"/>
    <mergeCell ref="B23:D23"/>
    <mergeCell ref="N21:P21"/>
    <mergeCell ref="N22:P22"/>
    <mergeCell ref="N23:P23"/>
    <mergeCell ref="B18:D18"/>
    <mergeCell ref="B19:D19"/>
    <mergeCell ref="B20:D20"/>
    <mergeCell ref="N18:P18"/>
    <mergeCell ref="N19:P19"/>
    <mergeCell ref="N20:P20"/>
    <mergeCell ref="B8:D8"/>
    <mergeCell ref="B9:D9"/>
    <mergeCell ref="B10:D10"/>
    <mergeCell ref="B11:D11"/>
    <mergeCell ref="B15:D15"/>
    <mergeCell ref="B16:D16"/>
    <mergeCell ref="B17:D17"/>
    <mergeCell ref="N15:P15"/>
    <mergeCell ref="N16:P16"/>
    <mergeCell ref="N17:P17"/>
    <mergeCell ref="B12:D12"/>
    <mergeCell ref="B13:D13"/>
    <mergeCell ref="B14:D14"/>
  </mergeCells>
  <phoneticPr fontId="4"/>
  <conditionalFormatting sqref="J8:K37">
    <cfRule type="containsBlanks" dxfId="6" priority="8">
      <formula>LEN(TRIM(J8))=0</formula>
    </cfRule>
  </conditionalFormatting>
  <conditionalFormatting sqref="L51:M51 M8:P37 B8:I37">
    <cfRule type="containsBlanks" dxfId="5" priority="7">
      <formula>LEN(TRIM(B8))=0</formula>
    </cfRule>
  </conditionalFormatting>
  <conditionalFormatting sqref="F8:F37">
    <cfRule type="containsBlanks" dxfId="4" priority="4">
      <formula>LEN(TRIM(F8))=0</formula>
    </cfRule>
  </conditionalFormatting>
  <conditionalFormatting sqref="J38:K50">
    <cfRule type="containsBlanks" dxfId="3" priority="3">
      <formula>LEN(TRIM(J38))=0</formula>
    </cfRule>
  </conditionalFormatting>
  <conditionalFormatting sqref="M38:P50 B38:I50">
    <cfRule type="containsBlanks" dxfId="2" priority="2">
      <formula>LEN(TRIM(B38))=0</formula>
    </cfRule>
  </conditionalFormatting>
  <conditionalFormatting sqref="F38:F50">
    <cfRule type="containsBlanks" dxfId="1" priority="1">
      <formula>LEN(TRIM(F38))=0</formula>
    </cfRule>
  </conditionalFormatting>
  <dataValidations xWindow="355" yWindow="498" count="10">
    <dataValidation showErrorMessage="1" sqref="G8:G50" xr:uid="{00000000-0002-0000-1800-000000000000}"/>
    <dataValidation type="custom" allowBlank="1" showInputMessage="1" showErrorMessage="1" sqref="Y65500:Y65519 Y131036:Y131055 Y196572:Y196591 Y262108:Y262127 Y327644:Y327663 Y393180:Y393199 Y458716:Y458735 Y524252:Y524271 Y589788:Y589807 Y655324:Y655343 Y720860:Y720879 Y786396:Y786415 Y851932:Y851951 Y917468:Y917487 Y983004:Y983023 WUW983004:WVX983023 VRI983004:VSJ983023 WBE983004:WCF983023 IK65500:JL65519 SG65500:TH65519 ACC65500:ADD65519 ALY65500:AMZ65519 AVU65500:AWV65519 BFQ65500:BGR65519 BPM65500:BQN65519 BZI65500:CAJ65519 CJE65500:CKF65519 CTA65500:CUB65519 DCW65500:DDX65519 DMS65500:DNT65519 DWO65500:DXP65519 EGK65500:EHL65519 EQG65500:ERH65519 FAC65500:FBD65519 FJY65500:FKZ65519 FTU65500:FUV65519 GDQ65500:GER65519 GNM65500:GON65519 GXI65500:GYJ65519 HHE65500:HIF65519 HRA65500:HSB65519 IAW65500:IBX65519 IKS65500:ILT65519 IUO65500:IVP65519 JEK65500:JFL65519 JOG65500:JPH65519 JYC65500:JZD65519 KHY65500:KIZ65519 KRU65500:KSV65519 LBQ65500:LCR65519 LLM65500:LMN65519 LVI65500:LWJ65519 MFE65500:MGF65519 MPA65500:MQB65519 MYW65500:MZX65519 NIS65500:NJT65519 NSO65500:NTP65519 OCK65500:ODL65519 OMG65500:ONH65519 OWC65500:OXD65519 PFY65500:PGZ65519 PPU65500:PQV65519 PZQ65500:QAR65519 QJM65500:QKN65519 QTI65500:QUJ65519 RDE65500:REF65519 RNA65500:ROB65519 RWW65500:RXX65519 SGS65500:SHT65519 SQO65500:SRP65519 TAK65500:TBL65519 TKG65500:TLH65519 TUC65500:TVD65519 UDY65500:UEZ65519 UNU65500:UOV65519 UXQ65500:UYR65519 VHM65500:VIN65519 VRI65500:VSJ65519 WBE65500:WCF65519 WLA65500:WMB65519 WUW65500:WVX65519 IK131036:JL131055 SG131036:TH131055 ACC131036:ADD131055 ALY131036:AMZ131055 AVU131036:AWV131055 BFQ131036:BGR131055 BPM131036:BQN131055 BZI131036:CAJ131055 CJE131036:CKF131055 CTA131036:CUB131055 DCW131036:DDX131055 DMS131036:DNT131055 DWO131036:DXP131055 EGK131036:EHL131055 EQG131036:ERH131055 FAC131036:FBD131055 FJY131036:FKZ131055 FTU131036:FUV131055 GDQ131036:GER131055 GNM131036:GON131055 GXI131036:GYJ131055 HHE131036:HIF131055 HRA131036:HSB131055 IAW131036:IBX131055 IKS131036:ILT131055 IUO131036:IVP131055 JEK131036:JFL131055 JOG131036:JPH131055 JYC131036:JZD131055 KHY131036:KIZ131055 KRU131036:KSV131055 LBQ131036:LCR131055 LLM131036:LMN131055 LVI131036:LWJ131055 MFE131036:MGF131055 MPA131036:MQB131055 MYW131036:MZX131055 NIS131036:NJT131055 NSO131036:NTP131055 OCK131036:ODL131055 OMG131036:ONH131055 OWC131036:OXD131055 PFY131036:PGZ131055 PPU131036:PQV131055 PZQ131036:QAR131055 QJM131036:QKN131055 QTI131036:QUJ131055 RDE131036:REF131055 RNA131036:ROB131055 RWW131036:RXX131055 SGS131036:SHT131055 SQO131036:SRP131055 TAK131036:TBL131055 TKG131036:TLH131055 TUC131036:TVD131055 UDY131036:UEZ131055 UNU131036:UOV131055 UXQ131036:UYR131055 VHM131036:VIN131055 VRI131036:VSJ131055 WBE131036:WCF131055 WLA131036:WMB131055 WUW131036:WVX131055 IK196572:JL196591 SG196572:TH196591 ACC196572:ADD196591 ALY196572:AMZ196591 AVU196572:AWV196591 BFQ196572:BGR196591 BPM196572:BQN196591 BZI196572:CAJ196591 CJE196572:CKF196591 CTA196572:CUB196591 DCW196572:DDX196591 DMS196572:DNT196591 DWO196572:DXP196591 EGK196572:EHL196591 EQG196572:ERH196591 FAC196572:FBD196591 FJY196572:FKZ196591 FTU196572:FUV196591 GDQ196572:GER196591 GNM196572:GON196591 GXI196572:GYJ196591 HHE196572:HIF196591 HRA196572:HSB196591 IAW196572:IBX196591 IKS196572:ILT196591 IUO196572:IVP196591 JEK196572:JFL196591 JOG196572:JPH196591 JYC196572:JZD196591 KHY196572:KIZ196591 KRU196572:KSV196591 LBQ196572:LCR196591 LLM196572:LMN196591 LVI196572:LWJ196591 MFE196572:MGF196591 MPA196572:MQB196591 MYW196572:MZX196591 NIS196572:NJT196591 NSO196572:NTP196591 OCK196572:ODL196591 OMG196572:ONH196591 OWC196572:OXD196591 PFY196572:PGZ196591 PPU196572:PQV196591 PZQ196572:QAR196591 QJM196572:QKN196591 QTI196572:QUJ196591 RDE196572:REF196591 RNA196572:ROB196591 RWW196572:RXX196591 SGS196572:SHT196591 SQO196572:SRP196591 TAK196572:TBL196591 TKG196572:TLH196591 TUC196572:TVD196591 UDY196572:UEZ196591 UNU196572:UOV196591 UXQ196572:UYR196591 VHM196572:VIN196591 VRI196572:VSJ196591 WBE196572:WCF196591 WLA196572:WMB196591 WUW196572:WVX196591 IK262108:JL262127 SG262108:TH262127 ACC262108:ADD262127 ALY262108:AMZ262127 AVU262108:AWV262127 BFQ262108:BGR262127 BPM262108:BQN262127 BZI262108:CAJ262127 CJE262108:CKF262127 CTA262108:CUB262127 DCW262108:DDX262127 DMS262108:DNT262127 DWO262108:DXP262127 EGK262108:EHL262127 EQG262108:ERH262127 FAC262108:FBD262127 FJY262108:FKZ262127 FTU262108:FUV262127 GDQ262108:GER262127 GNM262108:GON262127 GXI262108:GYJ262127 HHE262108:HIF262127 HRA262108:HSB262127 IAW262108:IBX262127 IKS262108:ILT262127 IUO262108:IVP262127 JEK262108:JFL262127 JOG262108:JPH262127 JYC262108:JZD262127 KHY262108:KIZ262127 KRU262108:KSV262127 LBQ262108:LCR262127 LLM262108:LMN262127 LVI262108:LWJ262127 MFE262108:MGF262127 MPA262108:MQB262127 MYW262108:MZX262127 NIS262108:NJT262127 NSO262108:NTP262127 OCK262108:ODL262127 OMG262108:ONH262127 OWC262108:OXD262127 PFY262108:PGZ262127 PPU262108:PQV262127 PZQ262108:QAR262127 QJM262108:QKN262127 QTI262108:QUJ262127 RDE262108:REF262127 RNA262108:ROB262127 RWW262108:RXX262127 SGS262108:SHT262127 SQO262108:SRP262127 TAK262108:TBL262127 TKG262108:TLH262127 TUC262108:TVD262127 UDY262108:UEZ262127 UNU262108:UOV262127 UXQ262108:UYR262127 VHM262108:VIN262127 VRI262108:VSJ262127 WBE262108:WCF262127 WLA262108:WMB262127 WUW262108:WVX262127 IK327644:JL327663 SG327644:TH327663 ACC327644:ADD327663 ALY327644:AMZ327663 AVU327644:AWV327663 BFQ327644:BGR327663 BPM327644:BQN327663 BZI327644:CAJ327663 CJE327644:CKF327663 CTA327644:CUB327663 DCW327644:DDX327663 DMS327644:DNT327663 DWO327644:DXP327663 EGK327644:EHL327663 EQG327644:ERH327663 FAC327644:FBD327663 FJY327644:FKZ327663 FTU327644:FUV327663 GDQ327644:GER327663 GNM327644:GON327663 GXI327644:GYJ327663 HHE327644:HIF327663 HRA327644:HSB327663 IAW327644:IBX327663 IKS327644:ILT327663 IUO327644:IVP327663 JEK327644:JFL327663 JOG327644:JPH327663 JYC327644:JZD327663 KHY327644:KIZ327663 KRU327644:KSV327663 LBQ327644:LCR327663 LLM327644:LMN327663 LVI327644:LWJ327663 MFE327644:MGF327663 MPA327644:MQB327663 MYW327644:MZX327663 NIS327644:NJT327663 NSO327644:NTP327663 OCK327644:ODL327663 OMG327644:ONH327663 OWC327644:OXD327663 PFY327644:PGZ327663 PPU327644:PQV327663 PZQ327644:QAR327663 QJM327644:QKN327663 QTI327644:QUJ327663 RDE327644:REF327663 RNA327644:ROB327663 RWW327644:RXX327663 SGS327644:SHT327663 SQO327644:SRP327663 TAK327644:TBL327663 TKG327644:TLH327663 TUC327644:TVD327663 UDY327644:UEZ327663 UNU327644:UOV327663 UXQ327644:UYR327663 VHM327644:VIN327663 VRI327644:VSJ327663 WBE327644:WCF327663 WLA327644:WMB327663 WUW327644:WVX327663 IK393180:JL393199 SG393180:TH393199 ACC393180:ADD393199 ALY393180:AMZ393199 AVU393180:AWV393199 BFQ393180:BGR393199 BPM393180:BQN393199 BZI393180:CAJ393199 CJE393180:CKF393199 CTA393180:CUB393199 DCW393180:DDX393199 DMS393180:DNT393199 DWO393180:DXP393199 EGK393180:EHL393199 EQG393180:ERH393199 FAC393180:FBD393199 FJY393180:FKZ393199 FTU393180:FUV393199 GDQ393180:GER393199 GNM393180:GON393199 GXI393180:GYJ393199 HHE393180:HIF393199 HRA393180:HSB393199 IAW393180:IBX393199 IKS393180:ILT393199 IUO393180:IVP393199 JEK393180:JFL393199 JOG393180:JPH393199 JYC393180:JZD393199 KHY393180:KIZ393199 KRU393180:KSV393199 LBQ393180:LCR393199 LLM393180:LMN393199 LVI393180:LWJ393199 MFE393180:MGF393199 MPA393180:MQB393199 MYW393180:MZX393199 NIS393180:NJT393199 NSO393180:NTP393199 OCK393180:ODL393199 OMG393180:ONH393199 OWC393180:OXD393199 PFY393180:PGZ393199 PPU393180:PQV393199 PZQ393180:QAR393199 QJM393180:QKN393199 QTI393180:QUJ393199 RDE393180:REF393199 RNA393180:ROB393199 RWW393180:RXX393199 SGS393180:SHT393199 SQO393180:SRP393199 TAK393180:TBL393199 TKG393180:TLH393199 TUC393180:TVD393199 UDY393180:UEZ393199 UNU393180:UOV393199 UXQ393180:UYR393199 VHM393180:VIN393199 VRI393180:VSJ393199 WBE393180:WCF393199 WLA393180:WMB393199 WUW393180:WVX393199 IK458716:JL458735 SG458716:TH458735 ACC458716:ADD458735 ALY458716:AMZ458735 AVU458716:AWV458735 BFQ458716:BGR458735 BPM458716:BQN458735 BZI458716:CAJ458735 CJE458716:CKF458735 CTA458716:CUB458735 DCW458716:DDX458735 DMS458716:DNT458735 DWO458716:DXP458735 EGK458716:EHL458735 EQG458716:ERH458735 FAC458716:FBD458735 FJY458716:FKZ458735 FTU458716:FUV458735 GDQ458716:GER458735 GNM458716:GON458735 GXI458716:GYJ458735 HHE458716:HIF458735 HRA458716:HSB458735 IAW458716:IBX458735 IKS458716:ILT458735 IUO458716:IVP458735 JEK458716:JFL458735 JOG458716:JPH458735 JYC458716:JZD458735 KHY458716:KIZ458735 KRU458716:KSV458735 LBQ458716:LCR458735 LLM458716:LMN458735 LVI458716:LWJ458735 MFE458716:MGF458735 MPA458716:MQB458735 MYW458716:MZX458735 NIS458716:NJT458735 NSO458716:NTP458735 OCK458716:ODL458735 OMG458716:ONH458735 OWC458716:OXD458735 PFY458716:PGZ458735 PPU458716:PQV458735 PZQ458716:QAR458735 QJM458716:QKN458735 QTI458716:QUJ458735 RDE458716:REF458735 RNA458716:ROB458735 RWW458716:RXX458735 SGS458716:SHT458735 SQO458716:SRP458735 TAK458716:TBL458735 TKG458716:TLH458735 TUC458716:TVD458735 UDY458716:UEZ458735 UNU458716:UOV458735 UXQ458716:UYR458735 VHM458716:VIN458735 VRI458716:VSJ458735 WBE458716:WCF458735 WLA458716:WMB458735 WUW458716:WVX458735 IK524252:JL524271 SG524252:TH524271 ACC524252:ADD524271 ALY524252:AMZ524271 AVU524252:AWV524271 BFQ524252:BGR524271 BPM524252:BQN524271 BZI524252:CAJ524271 CJE524252:CKF524271 CTA524252:CUB524271 DCW524252:DDX524271 DMS524252:DNT524271 DWO524252:DXP524271 EGK524252:EHL524271 EQG524252:ERH524271 FAC524252:FBD524271 FJY524252:FKZ524271 FTU524252:FUV524271 GDQ524252:GER524271 GNM524252:GON524271 GXI524252:GYJ524271 HHE524252:HIF524271 HRA524252:HSB524271 IAW524252:IBX524271 IKS524252:ILT524271 IUO524252:IVP524271 JEK524252:JFL524271 JOG524252:JPH524271 JYC524252:JZD524271 KHY524252:KIZ524271 KRU524252:KSV524271 LBQ524252:LCR524271 LLM524252:LMN524271 LVI524252:LWJ524271 MFE524252:MGF524271 MPA524252:MQB524271 MYW524252:MZX524271 NIS524252:NJT524271 NSO524252:NTP524271 OCK524252:ODL524271 OMG524252:ONH524271 OWC524252:OXD524271 PFY524252:PGZ524271 PPU524252:PQV524271 PZQ524252:QAR524271 QJM524252:QKN524271 QTI524252:QUJ524271 RDE524252:REF524271 RNA524252:ROB524271 RWW524252:RXX524271 SGS524252:SHT524271 SQO524252:SRP524271 TAK524252:TBL524271 TKG524252:TLH524271 TUC524252:TVD524271 UDY524252:UEZ524271 UNU524252:UOV524271 UXQ524252:UYR524271 VHM524252:VIN524271 VRI524252:VSJ524271 WBE524252:WCF524271 WLA524252:WMB524271 WUW524252:WVX524271 IK589788:JL589807 SG589788:TH589807 ACC589788:ADD589807 ALY589788:AMZ589807 AVU589788:AWV589807 BFQ589788:BGR589807 BPM589788:BQN589807 BZI589788:CAJ589807 CJE589788:CKF589807 CTA589788:CUB589807 DCW589788:DDX589807 DMS589788:DNT589807 DWO589788:DXP589807 EGK589788:EHL589807 EQG589788:ERH589807 FAC589788:FBD589807 FJY589788:FKZ589807 FTU589788:FUV589807 GDQ589788:GER589807 GNM589788:GON589807 GXI589788:GYJ589807 HHE589788:HIF589807 HRA589788:HSB589807 IAW589788:IBX589807 IKS589788:ILT589807 IUO589788:IVP589807 JEK589788:JFL589807 JOG589788:JPH589807 JYC589788:JZD589807 KHY589788:KIZ589807 KRU589788:KSV589807 LBQ589788:LCR589807 LLM589788:LMN589807 LVI589788:LWJ589807 MFE589788:MGF589807 MPA589788:MQB589807 MYW589788:MZX589807 NIS589788:NJT589807 NSO589788:NTP589807 OCK589788:ODL589807 OMG589788:ONH589807 OWC589788:OXD589807 PFY589788:PGZ589807 PPU589788:PQV589807 PZQ589788:QAR589807 QJM589788:QKN589807 QTI589788:QUJ589807 RDE589788:REF589807 RNA589788:ROB589807 RWW589788:RXX589807 SGS589788:SHT589807 SQO589788:SRP589807 TAK589788:TBL589807 TKG589788:TLH589807 TUC589788:TVD589807 UDY589788:UEZ589807 UNU589788:UOV589807 UXQ589788:UYR589807 VHM589788:VIN589807 VRI589788:VSJ589807 WBE589788:WCF589807 WLA589788:WMB589807 WUW589788:WVX589807 IK655324:JL655343 SG655324:TH655343 ACC655324:ADD655343 ALY655324:AMZ655343 AVU655324:AWV655343 BFQ655324:BGR655343 BPM655324:BQN655343 BZI655324:CAJ655343 CJE655324:CKF655343 CTA655324:CUB655343 DCW655324:DDX655343 DMS655324:DNT655343 DWO655324:DXP655343 EGK655324:EHL655343 EQG655324:ERH655343 FAC655324:FBD655343 FJY655324:FKZ655343 FTU655324:FUV655343 GDQ655324:GER655343 GNM655324:GON655343 GXI655324:GYJ655343 HHE655324:HIF655343 HRA655324:HSB655343 IAW655324:IBX655343 IKS655324:ILT655343 IUO655324:IVP655343 JEK655324:JFL655343 JOG655324:JPH655343 JYC655324:JZD655343 KHY655324:KIZ655343 KRU655324:KSV655343 LBQ655324:LCR655343 LLM655324:LMN655343 LVI655324:LWJ655343 MFE655324:MGF655343 MPA655324:MQB655343 MYW655324:MZX655343 NIS655324:NJT655343 NSO655324:NTP655343 OCK655324:ODL655343 OMG655324:ONH655343 OWC655324:OXD655343 PFY655324:PGZ655343 PPU655324:PQV655343 PZQ655324:QAR655343 QJM655324:QKN655343 QTI655324:QUJ655343 RDE655324:REF655343 RNA655324:ROB655343 RWW655324:RXX655343 SGS655324:SHT655343 SQO655324:SRP655343 TAK655324:TBL655343 TKG655324:TLH655343 TUC655324:TVD655343 UDY655324:UEZ655343 UNU655324:UOV655343 UXQ655324:UYR655343 VHM655324:VIN655343 VRI655324:VSJ655343 WBE655324:WCF655343 WLA655324:WMB655343 WUW655324:WVX655343 IK720860:JL720879 SG720860:TH720879 ACC720860:ADD720879 ALY720860:AMZ720879 AVU720860:AWV720879 BFQ720860:BGR720879 BPM720860:BQN720879 BZI720860:CAJ720879 CJE720860:CKF720879 CTA720860:CUB720879 DCW720860:DDX720879 DMS720860:DNT720879 DWO720860:DXP720879 EGK720860:EHL720879 EQG720860:ERH720879 FAC720860:FBD720879 FJY720860:FKZ720879 FTU720860:FUV720879 GDQ720860:GER720879 GNM720860:GON720879 GXI720860:GYJ720879 HHE720860:HIF720879 HRA720860:HSB720879 IAW720860:IBX720879 IKS720860:ILT720879 IUO720860:IVP720879 JEK720860:JFL720879 JOG720860:JPH720879 JYC720860:JZD720879 KHY720860:KIZ720879 KRU720860:KSV720879 LBQ720860:LCR720879 LLM720860:LMN720879 LVI720860:LWJ720879 MFE720860:MGF720879 MPA720860:MQB720879 MYW720860:MZX720879 NIS720860:NJT720879 NSO720860:NTP720879 OCK720860:ODL720879 OMG720860:ONH720879 OWC720860:OXD720879 PFY720860:PGZ720879 PPU720860:PQV720879 PZQ720860:QAR720879 QJM720860:QKN720879 QTI720860:QUJ720879 RDE720860:REF720879 RNA720860:ROB720879 RWW720860:RXX720879 SGS720860:SHT720879 SQO720860:SRP720879 TAK720860:TBL720879 TKG720860:TLH720879 TUC720860:TVD720879 UDY720860:UEZ720879 UNU720860:UOV720879 UXQ720860:UYR720879 VHM720860:VIN720879 VRI720860:VSJ720879 WBE720860:WCF720879 WLA720860:WMB720879 WUW720860:WVX720879 IK786396:JL786415 SG786396:TH786415 ACC786396:ADD786415 ALY786396:AMZ786415 AVU786396:AWV786415 BFQ786396:BGR786415 BPM786396:BQN786415 BZI786396:CAJ786415 CJE786396:CKF786415 CTA786396:CUB786415 DCW786396:DDX786415 DMS786396:DNT786415 DWO786396:DXP786415 EGK786396:EHL786415 EQG786396:ERH786415 FAC786396:FBD786415 FJY786396:FKZ786415 FTU786396:FUV786415 GDQ786396:GER786415 GNM786396:GON786415 GXI786396:GYJ786415 HHE786396:HIF786415 HRA786396:HSB786415 IAW786396:IBX786415 IKS786396:ILT786415 IUO786396:IVP786415 JEK786396:JFL786415 JOG786396:JPH786415 JYC786396:JZD786415 KHY786396:KIZ786415 KRU786396:KSV786415 LBQ786396:LCR786415 LLM786396:LMN786415 LVI786396:LWJ786415 MFE786396:MGF786415 MPA786396:MQB786415 MYW786396:MZX786415 NIS786396:NJT786415 NSO786396:NTP786415 OCK786396:ODL786415 OMG786396:ONH786415 OWC786396:OXD786415 PFY786396:PGZ786415 PPU786396:PQV786415 PZQ786396:QAR786415 QJM786396:QKN786415 QTI786396:QUJ786415 RDE786396:REF786415 RNA786396:ROB786415 RWW786396:RXX786415 SGS786396:SHT786415 SQO786396:SRP786415 TAK786396:TBL786415 TKG786396:TLH786415 TUC786396:TVD786415 UDY786396:UEZ786415 UNU786396:UOV786415 UXQ786396:UYR786415 VHM786396:VIN786415 VRI786396:VSJ786415 WBE786396:WCF786415 WLA786396:WMB786415 WUW786396:WVX786415 IK851932:JL851951 SG851932:TH851951 ACC851932:ADD851951 ALY851932:AMZ851951 AVU851932:AWV851951 BFQ851932:BGR851951 BPM851932:BQN851951 BZI851932:CAJ851951 CJE851932:CKF851951 CTA851932:CUB851951 DCW851932:DDX851951 DMS851932:DNT851951 DWO851932:DXP851951 EGK851932:EHL851951 EQG851932:ERH851951 FAC851932:FBD851951 FJY851932:FKZ851951 FTU851932:FUV851951 GDQ851932:GER851951 GNM851932:GON851951 GXI851932:GYJ851951 HHE851932:HIF851951 HRA851932:HSB851951 IAW851932:IBX851951 IKS851932:ILT851951 IUO851932:IVP851951 JEK851932:JFL851951 JOG851932:JPH851951 JYC851932:JZD851951 KHY851932:KIZ851951 KRU851932:KSV851951 LBQ851932:LCR851951 LLM851932:LMN851951 LVI851932:LWJ851951 MFE851932:MGF851951 MPA851932:MQB851951 MYW851932:MZX851951 NIS851932:NJT851951 NSO851932:NTP851951 OCK851932:ODL851951 OMG851932:ONH851951 OWC851932:OXD851951 PFY851932:PGZ851951 PPU851932:PQV851951 PZQ851932:QAR851951 QJM851932:QKN851951 QTI851932:QUJ851951 RDE851932:REF851951 RNA851932:ROB851951 RWW851932:RXX851951 SGS851932:SHT851951 SQO851932:SRP851951 TAK851932:TBL851951 TKG851932:TLH851951 TUC851932:TVD851951 UDY851932:UEZ851951 UNU851932:UOV851951 UXQ851932:UYR851951 VHM851932:VIN851951 VRI851932:VSJ851951 WBE851932:WCF851951 WLA851932:WMB851951 WUW851932:WVX851951 IK917468:JL917487 SG917468:TH917487 ACC917468:ADD917487 ALY917468:AMZ917487 AVU917468:AWV917487 BFQ917468:BGR917487 BPM917468:BQN917487 BZI917468:CAJ917487 CJE917468:CKF917487 CTA917468:CUB917487 DCW917468:DDX917487 DMS917468:DNT917487 DWO917468:DXP917487 EGK917468:EHL917487 EQG917468:ERH917487 FAC917468:FBD917487 FJY917468:FKZ917487 FTU917468:FUV917487 GDQ917468:GER917487 GNM917468:GON917487 GXI917468:GYJ917487 HHE917468:HIF917487 HRA917468:HSB917487 IAW917468:IBX917487 IKS917468:ILT917487 IUO917468:IVP917487 JEK917468:JFL917487 JOG917468:JPH917487 JYC917468:JZD917487 KHY917468:KIZ917487 KRU917468:KSV917487 LBQ917468:LCR917487 LLM917468:LMN917487 LVI917468:LWJ917487 MFE917468:MGF917487 MPA917468:MQB917487 MYW917468:MZX917487 NIS917468:NJT917487 NSO917468:NTP917487 OCK917468:ODL917487 OMG917468:ONH917487 OWC917468:OXD917487 PFY917468:PGZ917487 PPU917468:PQV917487 PZQ917468:QAR917487 QJM917468:QKN917487 QTI917468:QUJ917487 RDE917468:REF917487 RNA917468:ROB917487 RWW917468:RXX917487 SGS917468:SHT917487 SQO917468:SRP917487 TAK917468:TBL917487 TKG917468:TLH917487 TUC917468:TVD917487 UDY917468:UEZ917487 UNU917468:UOV917487 UXQ917468:UYR917487 VHM917468:VIN917487 VRI917468:VSJ917487 WBE917468:WCF917487 WLA917468:WMB917487 WUW917468:WVX917487 IK983004:JL983023 SG983004:TH983023 ACC983004:ADD983023 ALY983004:AMZ983023 AVU983004:AWV983023 BFQ983004:BGR983023 BPM983004:BQN983023 BZI983004:CAJ983023 CJE983004:CKF983023 CTA983004:CUB983023 DCW983004:DDX983023 DMS983004:DNT983023 DWO983004:DXP983023 EGK983004:EHL983023 EQG983004:ERH983023 FAC983004:FBD983023 FJY983004:FKZ983023 FTU983004:FUV983023 GDQ983004:GER983023 GNM983004:GON983023 GXI983004:GYJ983023 HHE983004:HIF983023 HRA983004:HSB983023 IAW983004:IBX983023 IKS983004:ILT983023 IUO983004:IVP983023 JEK983004:JFL983023 JOG983004:JPH983023 JYC983004:JZD983023 KHY983004:KIZ983023 KRU983004:KSV983023 LBQ983004:LCR983023 LLM983004:LMN983023 LVI983004:LWJ983023 MFE983004:MGF983023 MPA983004:MQB983023 MYW983004:MZX983023 NIS983004:NJT983023 NSO983004:NTP983023 OCK983004:ODL983023 OMG983004:ONH983023 OWC983004:OXD983023 PFY983004:PGZ983023 PPU983004:PQV983023 PZQ983004:QAR983023 QJM983004:QKN983023 QTI983004:QUJ983023 RDE983004:REF983023 RNA983004:ROB983023 RWW983004:RXX983023 SGS983004:SHT983023 SQO983004:SRP983023 TAK983004:TBL983023 TKG983004:TLH983023 TUC983004:TVD983023 UDY983004:UEZ983023 UNU983004:UOV983023 UXQ983004:UYR983023 VHM983004:VIN983023 WLA983004:WMB983023 L983005:X983024 L917469:X917488 L851933:X851952 L786397:X786416 L720861:X720880 L655325:X655344 L589789:X589808 L524253:X524272 L458717:X458736 L393181:X393200 L327645:X327664 L262109:X262128 L196573:X196592 L131037:X131056 L65501:X65520" xr:uid="{00000000-0002-0000-1800-000001000000}">
      <formula1>IF(#REF!="×","")</formula1>
    </dataValidation>
    <dataValidation type="list" allowBlank="1" showInputMessage="1" showErrorMessage="1" sqref="WUS983004:WUS983023 J65501:J65520 IG65500:IG65519 SC65500:SC65519 ABY65500:ABY65519 ALU65500:ALU65519 AVQ65500:AVQ65519 BFM65500:BFM65519 BPI65500:BPI65519 BZE65500:BZE65519 CJA65500:CJA65519 CSW65500:CSW65519 DCS65500:DCS65519 DMO65500:DMO65519 DWK65500:DWK65519 EGG65500:EGG65519 EQC65500:EQC65519 EZY65500:EZY65519 FJU65500:FJU65519 FTQ65500:FTQ65519 GDM65500:GDM65519 GNI65500:GNI65519 GXE65500:GXE65519 HHA65500:HHA65519 HQW65500:HQW65519 IAS65500:IAS65519 IKO65500:IKO65519 IUK65500:IUK65519 JEG65500:JEG65519 JOC65500:JOC65519 JXY65500:JXY65519 KHU65500:KHU65519 KRQ65500:KRQ65519 LBM65500:LBM65519 LLI65500:LLI65519 LVE65500:LVE65519 MFA65500:MFA65519 MOW65500:MOW65519 MYS65500:MYS65519 NIO65500:NIO65519 NSK65500:NSK65519 OCG65500:OCG65519 OMC65500:OMC65519 OVY65500:OVY65519 PFU65500:PFU65519 PPQ65500:PPQ65519 PZM65500:PZM65519 QJI65500:QJI65519 QTE65500:QTE65519 RDA65500:RDA65519 RMW65500:RMW65519 RWS65500:RWS65519 SGO65500:SGO65519 SQK65500:SQK65519 TAG65500:TAG65519 TKC65500:TKC65519 TTY65500:TTY65519 UDU65500:UDU65519 UNQ65500:UNQ65519 UXM65500:UXM65519 VHI65500:VHI65519 VRE65500:VRE65519 WBA65500:WBA65519 WKW65500:WKW65519 WUS65500:WUS65519 J131037:J131056 IG131036:IG131055 SC131036:SC131055 ABY131036:ABY131055 ALU131036:ALU131055 AVQ131036:AVQ131055 BFM131036:BFM131055 BPI131036:BPI131055 BZE131036:BZE131055 CJA131036:CJA131055 CSW131036:CSW131055 DCS131036:DCS131055 DMO131036:DMO131055 DWK131036:DWK131055 EGG131036:EGG131055 EQC131036:EQC131055 EZY131036:EZY131055 FJU131036:FJU131055 FTQ131036:FTQ131055 GDM131036:GDM131055 GNI131036:GNI131055 GXE131036:GXE131055 HHA131036:HHA131055 HQW131036:HQW131055 IAS131036:IAS131055 IKO131036:IKO131055 IUK131036:IUK131055 JEG131036:JEG131055 JOC131036:JOC131055 JXY131036:JXY131055 KHU131036:KHU131055 KRQ131036:KRQ131055 LBM131036:LBM131055 LLI131036:LLI131055 LVE131036:LVE131055 MFA131036:MFA131055 MOW131036:MOW131055 MYS131036:MYS131055 NIO131036:NIO131055 NSK131036:NSK131055 OCG131036:OCG131055 OMC131036:OMC131055 OVY131036:OVY131055 PFU131036:PFU131055 PPQ131036:PPQ131055 PZM131036:PZM131055 QJI131036:QJI131055 QTE131036:QTE131055 RDA131036:RDA131055 RMW131036:RMW131055 RWS131036:RWS131055 SGO131036:SGO131055 SQK131036:SQK131055 TAG131036:TAG131055 TKC131036:TKC131055 TTY131036:TTY131055 UDU131036:UDU131055 UNQ131036:UNQ131055 UXM131036:UXM131055 VHI131036:VHI131055 VRE131036:VRE131055 WBA131036:WBA131055 WKW131036:WKW131055 WUS131036:WUS131055 J196573:J196592 IG196572:IG196591 SC196572:SC196591 ABY196572:ABY196591 ALU196572:ALU196591 AVQ196572:AVQ196591 BFM196572:BFM196591 BPI196572:BPI196591 BZE196572:BZE196591 CJA196572:CJA196591 CSW196572:CSW196591 DCS196572:DCS196591 DMO196572:DMO196591 DWK196572:DWK196591 EGG196572:EGG196591 EQC196572:EQC196591 EZY196572:EZY196591 FJU196572:FJU196591 FTQ196572:FTQ196591 GDM196572:GDM196591 GNI196572:GNI196591 GXE196572:GXE196591 HHA196572:HHA196591 HQW196572:HQW196591 IAS196572:IAS196591 IKO196572:IKO196591 IUK196572:IUK196591 JEG196572:JEG196591 JOC196572:JOC196591 JXY196572:JXY196591 KHU196572:KHU196591 KRQ196572:KRQ196591 LBM196572:LBM196591 LLI196572:LLI196591 LVE196572:LVE196591 MFA196572:MFA196591 MOW196572:MOW196591 MYS196572:MYS196591 NIO196572:NIO196591 NSK196572:NSK196591 OCG196572:OCG196591 OMC196572:OMC196591 OVY196572:OVY196591 PFU196572:PFU196591 PPQ196572:PPQ196591 PZM196572:PZM196591 QJI196572:QJI196591 QTE196572:QTE196591 RDA196572:RDA196591 RMW196572:RMW196591 RWS196572:RWS196591 SGO196572:SGO196591 SQK196572:SQK196591 TAG196572:TAG196591 TKC196572:TKC196591 TTY196572:TTY196591 UDU196572:UDU196591 UNQ196572:UNQ196591 UXM196572:UXM196591 VHI196572:VHI196591 VRE196572:VRE196591 WBA196572:WBA196591 WKW196572:WKW196591 WUS196572:WUS196591 J262109:J262128 IG262108:IG262127 SC262108:SC262127 ABY262108:ABY262127 ALU262108:ALU262127 AVQ262108:AVQ262127 BFM262108:BFM262127 BPI262108:BPI262127 BZE262108:BZE262127 CJA262108:CJA262127 CSW262108:CSW262127 DCS262108:DCS262127 DMO262108:DMO262127 DWK262108:DWK262127 EGG262108:EGG262127 EQC262108:EQC262127 EZY262108:EZY262127 FJU262108:FJU262127 FTQ262108:FTQ262127 GDM262108:GDM262127 GNI262108:GNI262127 GXE262108:GXE262127 HHA262108:HHA262127 HQW262108:HQW262127 IAS262108:IAS262127 IKO262108:IKO262127 IUK262108:IUK262127 JEG262108:JEG262127 JOC262108:JOC262127 JXY262108:JXY262127 KHU262108:KHU262127 KRQ262108:KRQ262127 LBM262108:LBM262127 LLI262108:LLI262127 LVE262108:LVE262127 MFA262108:MFA262127 MOW262108:MOW262127 MYS262108:MYS262127 NIO262108:NIO262127 NSK262108:NSK262127 OCG262108:OCG262127 OMC262108:OMC262127 OVY262108:OVY262127 PFU262108:PFU262127 PPQ262108:PPQ262127 PZM262108:PZM262127 QJI262108:QJI262127 QTE262108:QTE262127 RDA262108:RDA262127 RMW262108:RMW262127 RWS262108:RWS262127 SGO262108:SGO262127 SQK262108:SQK262127 TAG262108:TAG262127 TKC262108:TKC262127 TTY262108:TTY262127 UDU262108:UDU262127 UNQ262108:UNQ262127 UXM262108:UXM262127 VHI262108:VHI262127 VRE262108:VRE262127 WBA262108:WBA262127 WKW262108:WKW262127 WUS262108:WUS262127 J327645:J327664 IG327644:IG327663 SC327644:SC327663 ABY327644:ABY327663 ALU327644:ALU327663 AVQ327644:AVQ327663 BFM327644:BFM327663 BPI327644:BPI327663 BZE327644:BZE327663 CJA327644:CJA327663 CSW327644:CSW327663 DCS327644:DCS327663 DMO327644:DMO327663 DWK327644:DWK327663 EGG327644:EGG327663 EQC327644:EQC327663 EZY327644:EZY327663 FJU327644:FJU327663 FTQ327644:FTQ327663 GDM327644:GDM327663 GNI327644:GNI327663 GXE327644:GXE327663 HHA327644:HHA327663 HQW327644:HQW327663 IAS327644:IAS327663 IKO327644:IKO327663 IUK327644:IUK327663 JEG327644:JEG327663 JOC327644:JOC327663 JXY327644:JXY327663 KHU327644:KHU327663 KRQ327644:KRQ327663 LBM327644:LBM327663 LLI327644:LLI327663 LVE327644:LVE327663 MFA327644:MFA327663 MOW327644:MOW327663 MYS327644:MYS327663 NIO327644:NIO327663 NSK327644:NSK327663 OCG327644:OCG327663 OMC327644:OMC327663 OVY327644:OVY327663 PFU327644:PFU327663 PPQ327644:PPQ327663 PZM327644:PZM327663 QJI327644:QJI327663 QTE327644:QTE327663 RDA327644:RDA327663 RMW327644:RMW327663 RWS327644:RWS327663 SGO327644:SGO327663 SQK327644:SQK327663 TAG327644:TAG327663 TKC327644:TKC327663 TTY327644:TTY327663 UDU327644:UDU327663 UNQ327644:UNQ327663 UXM327644:UXM327663 VHI327644:VHI327663 VRE327644:VRE327663 WBA327644:WBA327663 WKW327644:WKW327663 WUS327644:WUS327663 J393181:J393200 IG393180:IG393199 SC393180:SC393199 ABY393180:ABY393199 ALU393180:ALU393199 AVQ393180:AVQ393199 BFM393180:BFM393199 BPI393180:BPI393199 BZE393180:BZE393199 CJA393180:CJA393199 CSW393180:CSW393199 DCS393180:DCS393199 DMO393180:DMO393199 DWK393180:DWK393199 EGG393180:EGG393199 EQC393180:EQC393199 EZY393180:EZY393199 FJU393180:FJU393199 FTQ393180:FTQ393199 GDM393180:GDM393199 GNI393180:GNI393199 GXE393180:GXE393199 HHA393180:HHA393199 HQW393180:HQW393199 IAS393180:IAS393199 IKO393180:IKO393199 IUK393180:IUK393199 JEG393180:JEG393199 JOC393180:JOC393199 JXY393180:JXY393199 KHU393180:KHU393199 KRQ393180:KRQ393199 LBM393180:LBM393199 LLI393180:LLI393199 LVE393180:LVE393199 MFA393180:MFA393199 MOW393180:MOW393199 MYS393180:MYS393199 NIO393180:NIO393199 NSK393180:NSK393199 OCG393180:OCG393199 OMC393180:OMC393199 OVY393180:OVY393199 PFU393180:PFU393199 PPQ393180:PPQ393199 PZM393180:PZM393199 QJI393180:QJI393199 QTE393180:QTE393199 RDA393180:RDA393199 RMW393180:RMW393199 RWS393180:RWS393199 SGO393180:SGO393199 SQK393180:SQK393199 TAG393180:TAG393199 TKC393180:TKC393199 TTY393180:TTY393199 UDU393180:UDU393199 UNQ393180:UNQ393199 UXM393180:UXM393199 VHI393180:VHI393199 VRE393180:VRE393199 WBA393180:WBA393199 WKW393180:WKW393199 WUS393180:WUS393199 J458717:J458736 IG458716:IG458735 SC458716:SC458735 ABY458716:ABY458735 ALU458716:ALU458735 AVQ458716:AVQ458735 BFM458716:BFM458735 BPI458716:BPI458735 BZE458716:BZE458735 CJA458716:CJA458735 CSW458716:CSW458735 DCS458716:DCS458735 DMO458716:DMO458735 DWK458716:DWK458735 EGG458716:EGG458735 EQC458716:EQC458735 EZY458716:EZY458735 FJU458716:FJU458735 FTQ458716:FTQ458735 GDM458716:GDM458735 GNI458716:GNI458735 GXE458716:GXE458735 HHA458716:HHA458735 HQW458716:HQW458735 IAS458716:IAS458735 IKO458716:IKO458735 IUK458716:IUK458735 JEG458716:JEG458735 JOC458716:JOC458735 JXY458716:JXY458735 KHU458716:KHU458735 KRQ458716:KRQ458735 LBM458716:LBM458735 LLI458716:LLI458735 LVE458716:LVE458735 MFA458716:MFA458735 MOW458716:MOW458735 MYS458716:MYS458735 NIO458716:NIO458735 NSK458716:NSK458735 OCG458716:OCG458735 OMC458716:OMC458735 OVY458716:OVY458735 PFU458716:PFU458735 PPQ458716:PPQ458735 PZM458716:PZM458735 QJI458716:QJI458735 QTE458716:QTE458735 RDA458716:RDA458735 RMW458716:RMW458735 RWS458716:RWS458735 SGO458716:SGO458735 SQK458716:SQK458735 TAG458716:TAG458735 TKC458716:TKC458735 TTY458716:TTY458735 UDU458716:UDU458735 UNQ458716:UNQ458735 UXM458716:UXM458735 VHI458716:VHI458735 VRE458716:VRE458735 WBA458716:WBA458735 WKW458716:WKW458735 WUS458716:WUS458735 J524253:J524272 IG524252:IG524271 SC524252:SC524271 ABY524252:ABY524271 ALU524252:ALU524271 AVQ524252:AVQ524271 BFM524252:BFM524271 BPI524252:BPI524271 BZE524252:BZE524271 CJA524252:CJA524271 CSW524252:CSW524271 DCS524252:DCS524271 DMO524252:DMO524271 DWK524252:DWK524271 EGG524252:EGG524271 EQC524252:EQC524271 EZY524252:EZY524271 FJU524252:FJU524271 FTQ524252:FTQ524271 GDM524252:GDM524271 GNI524252:GNI524271 GXE524252:GXE524271 HHA524252:HHA524271 HQW524252:HQW524271 IAS524252:IAS524271 IKO524252:IKO524271 IUK524252:IUK524271 JEG524252:JEG524271 JOC524252:JOC524271 JXY524252:JXY524271 KHU524252:KHU524271 KRQ524252:KRQ524271 LBM524252:LBM524271 LLI524252:LLI524271 LVE524252:LVE524271 MFA524252:MFA524271 MOW524252:MOW524271 MYS524252:MYS524271 NIO524252:NIO524271 NSK524252:NSK524271 OCG524252:OCG524271 OMC524252:OMC524271 OVY524252:OVY524271 PFU524252:PFU524271 PPQ524252:PPQ524271 PZM524252:PZM524271 QJI524252:QJI524271 QTE524252:QTE524271 RDA524252:RDA524271 RMW524252:RMW524271 RWS524252:RWS524271 SGO524252:SGO524271 SQK524252:SQK524271 TAG524252:TAG524271 TKC524252:TKC524271 TTY524252:TTY524271 UDU524252:UDU524271 UNQ524252:UNQ524271 UXM524252:UXM524271 VHI524252:VHI524271 VRE524252:VRE524271 WBA524252:WBA524271 WKW524252:WKW524271 WUS524252:WUS524271 J589789:J589808 IG589788:IG589807 SC589788:SC589807 ABY589788:ABY589807 ALU589788:ALU589807 AVQ589788:AVQ589807 BFM589788:BFM589807 BPI589788:BPI589807 BZE589788:BZE589807 CJA589788:CJA589807 CSW589788:CSW589807 DCS589788:DCS589807 DMO589788:DMO589807 DWK589788:DWK589807 EGG589788:EGG589807 EQC589788:EQC589807 EZY589788:EZY589807 FJU589788:FJU589807 FTQ589788:FTQ589807 GDM589788:GDM589807 GNI589788:GNI589807 GXE589788:GXE589807 HHA589788:HHA589807 HQW589788:HQW589807 IAS589788:IAS589807 IKO589788:IKO589807 IUK589788:IUK589807 JEG589788:JEG589807 JOC589788:JOC589807 JXY589788:JXY589807 KHU589788:KHU589807 KRQ589788:KRQ589807 LBM589788:LBM589807 LLI589788:LLI589807 LVE589788:LVE589807 MFA589788:MFA589807 MOW589788:MOW589807 MYS589788:MYS589807 NIO589788:NIO589807 NSK589788:NSK589807 OCG589788:OCG589807 OMC589788:OMC589807 OVY589788:OVY589807 PFU589788:PFU589807 PPQ589788:PPQ589807 PZM589788:PZM589807 QJI589788:QJI589807 QTE589788:QTE589807 RDA589788:RDA589807 RMW589788:RMW589807 RWS589788:RWS589807 SGO589788:SGO589807 SQK589788:SQK589807 TAG589788:TAG589807 TKC589788:TKC589807 TTY589788:TTY589807 UDU589788:UDU589807 UNQ589788:UNQ589807 UXM589788:UXM589807 VHI589788:VHI589807 VRE589788:VRE589807 WBA589788:WBA589807 WKW589788:WKW589807 WUS589788:WUS589807 J655325:J655344 IG655324:IG655343 SC655324:SC655343 ABY655324:ABY655343 ALU655324:ALU655343 AVQ655324:AVQ655343 BFM655324:BFM655343 BPI655324:BPI655343 BZE655324:BZE655343 CJA655324:CJA655343 CSW655324:CSW655343 DCS655324:DCS655343 DMO655324:DMO655343 DWK655324:DWK655343 EGG655324:EGG655343 EQC655324:EQC655343 EZY655324:EZY655343 FJU655324:FJU655343 FTQ655324:FTQ655343 GDM655324:GDM655343 GNI655324:GNI655343 GXE655324:GXE655343 HHA655324:HHA655343 HQW655324:HQW655343 IAS655324:IAS655343 IKO655324:IKO655343 IUK655324:IUK655343 JEG655324:JEG655343 JOC655324:JOC655343 JXY655324:JXY655343 KHU655324:KHU655343 KRQ655324:KRQ655343 LBM655324:LBM655343 LLI655324:LLI655343 LVE655324:LVE655343 MFA655324:MFA655343 MOW655324:MOW655343 MYS655324:MYS655343 NIO655324:NIO655343 NSK655324:NSK655343 OCG655324:OCG655343 OMC655324:OMC655343 OVY655324:OVY655343 PFU655324:PFU655343 PPQ655324:PPQ655343 PZM655324:PZM655343 QJI655324:QJI655343 QTE655324:QTE655343 RDA655324:RDA655343 RMW655324:RMW655343 RWS655324:RWS655343 SGO655324:SGO655343 SQK655324:SQK655343 TAG655324:TAG655343 TKC655324:TKC655343 TTY655324:TTY655343 UDU655324:UDU655343 UNQ655324:UNQ655343 UXM655324:UXM655343 VHI655324:VHI655343 VRE655324:VRE655343 WBA655324:WBA655343 WKW655324:WKW655343 WUS655324:WUS655343 J720861:J720880 IG720860:IG720879 SC720860:SC720879 ABY720860:ABY720879 ALU720860:ALU720879 AVQ720860:AVQ720879 BFM720860:BFM720879 BPI720860:BPI720879 BZE720860:BZE720879 CJA720860:CJA720879 CSW720860:CSW720879 DCS720860:DCS720879 DMO720860:DMO720879 DWK720860:DWK720879 EGG720860:EGG720879 EQC720860:EQC720879 EZY720860:EZY720879 FJU720860:FJU720879 FTQ720860:FTQ720879 GDM720860:GDM720879 GNI720860:GNI720879 GXE720860:GXE720879 HHA720860:HHA720879 HQW720860:HQW720879 IAS720860:IAS720879 IKO720860:IKO720879 IUK720860:IUK720879 JEG720860:JEG720879 JOC720860:JOC720879 JXY720860:JXY720879 KHU720860:KHU720879 KRQ720860:KRQ720879 LBM720860:LBM720879 LLI720860:LLI720879 LVE720860:LVE720879 MFA720860:MFA720879 MOW720860:MOW720879 MYS720860:MYS720879 NIO720860:NIO720879 NSK720860:NSK720879 OCG720860:OCG720879 OMC720860:OMC720879 OVY720860:OVY720879 PFU720860:PFU720879 PPQ720860:PPQ720879 PZM720860:PZM720879 QJI720860:QJI720879 QTE720860:QTE720879 RDA720860:RDA720879 RMW720860:RMW720879 RWS720860:RWS720879 SGO720860:SGO720879 SQK720860:SQK720879 TAG720860:TAG720879 TKC720860:TKC720879 TTY720860:TTY720879 UDU720860:UDU720879 UNQ720860:UNQ720879 UXM720860:UXM720879 VHI720860:VHI720879 VRE720860:VRE720879 WBA720860:WBA720879 WKW720860:WKW720879 WUS720860:WUS720879 J786397:J786416 IG786396:IG786415 SC786396:SC786415 ABY786396:ABY786415 ALU786396:ALU786415 AVQ786396:AVQ786415 BFM786396:BFM786415 BPI786396:BPI786415 BZE786396:BZE786415 CJA786396:CJA786415 CSW786396:CSW786415 DCS786396:DCS786415 DMO786396:DMO786415 DWK786396:DWK786415 EGG786396:EGG786415 EQC786396:EQC786415 EZY786396:EZY786415 FJU786396:FJU786415 FTQ786396:FTQ786415 GDM786396:GDM786415 GNI786396:GNI786415 GXE786396:GXE786415 HHA786396:HHA786415 HQW786396:HQW786415 IAS786396:IAS786415 IKO786396:IKO786415 IUK786396:IUK786415 JEG786396:JEG786415 JOC786396:JOC786415 JXY786396:JXY786415 KHU786396:KHU786415 KRQ786396:KRQ786415 LBM786396:LBM786415 LLI786396:LLI786415 LVE786396:LVE786415 MFA786396:MFA786415 MOW786396:MOW786415 MYS786396:MYS786415 NIO786396:NIO786415 NSK786396:NSK786415 OCG786396:OCG786415 OMC786396:OMC786415 OVY786396:OVY786415 PFU786396:PFU786415 PPQ786396:PPQ786415 PZM786396:PZM786415 QJI786396:QJI786415 QTE786396:QTE786415 RDA786396:RDA786415 RMW786396:RMW786415 RWS786396:RWS786415 SGO786396:SGO786415 SQK786396:SQK786415 TAG786396:TAG786415 TKC786396:TKC786415 TTY786396:TTY786415 UDU786396:UDU786415 UNQ786396:UNQ786415 UXM786396:UXM786415 VHI786396:VHI786415 VRE786396:VRE786415 WBA786396:WBA786415 WKW786396:WKW786415 WUS786396:WUS786415 J851933:J851952 IG851932:IG851951 SC851932:SC851951 ABY851932:ABY851951 ALU851932:ALU851951 AVQ851932:AVQ851951 BFM851932:BFM851951 BPI851932:BPI851951 BZE851932:BZE851951 CJA851932:CJA851951 CSW851932:CSW851951 DCS851932:DCS851951 DMO851932:DMO851951 DWK851932:DWK851951 EGG851932:EGG851951 EQC851932:EQC851951 EZY851932:EZY851951 FJU851932:FJU851951 FTQ851932:FTQ851951 GDM851932:GDM851951 GNI851932:GNI851951 GXE851932:GXE851951 HHA851932:HHA851951 HQW851932:HQW851951 IAS851932:IAS851951 IKO851932:IKO851951 IUK851932:IUK851951 JEG851932:JEG851951 JOC851932:JOC851951 JXY851932:JXY851951 KHU851932:KHU851951 KRQ851932:KRQ851951 LBM851932:LBM851951 LLI851932:LLI851951 LVE851932:LVE851951 MFA851932:MFA851951 MOW851932:MOW851951 MYS851932:MYS851951 NIO851932:NIO851951 NSK851932:NSK851951 OCG851932:OCG851951 OMC851932:OMC851951 OVY851932:OVY851951 PFU851932:PFU851951 PPQ851932:PPQ851951 PZM851932:PZM851951 QJI851932:QJI851951 QTE851932:QTE851951 RDA851932:RDA851951 RMW851932:RMW851951 RWS851932:RWS851951 SGO851932:SGO851951 SQK851932:SQK851951 TAG851932:TAG851951 TKC851932:TKC851951 TTY851932:TTY851951 UDU851932:UDU851951 UNQ851932:UNQ851951 UXM851932:UXM851951 VHI851932:VHI851951 VRE851932:VRE851951 WBA851932:WBA851951 WKW851932:WKW851951 WUS851932:WUS851951 J917469:J917488 IG917468:IG917487 SC917468:SC917487 ABY917468:ABY917487 ALU917468:ALU917487 AVQ917468:AVQ917487 BFM917468:BFM917487 BPI917468:BPI917487 BZE917468:BZE917487 CJA917468:CJA917487 CSW917468:CSW917487 DCS917468:DCS917487 DMO917468:DMO917487 DWK917468:DWK917487 EGG917468:EGG917487 EQC917468:EQC917487 EZY917468:EZY917487 FJU917468:FJU917487 FTQ917468:FTQ917487 GDM917468:GDM917487 GNI917468:GNI917487 GXE917468:GXE917487 HHA917468:HHA917487 HQW917468:HQW917487 IAS917468:IAS917487 IKO917468:IKO917487 IUK917468:IUK917487 JEG917468:JEG917487 JOC917468:JOC917487 JXY917468:JXY917487 KHU917468:KHU917487 KRQ917468:KRQ917487 LBM917468:LBM917487 LLI917468:LLI917487 LVE917468:LVE917487 MFA917468:MFA917487 MOW917468:MOW917487 MYS917468:MYS917487 NIO917468:NIO917487 NSK917468:NSK917487 OCG917468:OCG917487 OMC917468:OMC917487 OVY917468:OVY917487 PFU917468:PFU917487 PPQ917468:PPQ917487 PZM917468:PZM917487 QJI917468:QJI917487 QTE917468:QTE917487 RDA917468:RDA917487 RMW917468:RMW917487 RWS917468:RWS917487 SGO917468:SGO917487 SQK917468:SQK917487 TAG917468:TAG917487 TKC917468:TKC917487 TTY917468:TTY917487 UDU917468:UDU917487 UNQ917468:UNQ917487 UXM917468:UXM917487 VHI917468:VHI917487 VRE917468:VRE917487 WBA917468:WBA917487 WKW917468:WKW917487 WUS917468:WUS917487 J983005:J983024 IG983004:IG983023 SC983004:SC983023 ABY983004:ABY983023 ALU983004:ALU983023 AVQ983004:AVQ983023 BFM983004:BFM983023 BPI983004:BPI983023 BZE983004:BZE983023 CJA983004:CJA983023 CSW983004:CSW983023 DCS983004:DCS983023 DMO983004:DMO983023 DWK983004:DWK983023 EGG983004:EGG983023 EQC983004:EQC983023 EZY983004:EZY983023 FJU983004:FJU983023 FTQ983004:FTQ983023 GDM983004:GDM983023 GNI983004:GNI983023 GXE983004:GXE983023 HHA983004:HHA983023 HQW983004:HQW983023 IAS983004:IAS983023 IKO983004:IKO983023 IUK983004:IUK983023 JEG983004:JEG983023 JOC983004:JOC983023 JXY983004:JXY983023 KHU983004:KHU983023 KRQ983004:KRQ983023 LBM983004:LBM983023 LLI983004:LLI983023 LVE983004:LVE983023 MFA983004:MFA983023 MOW983004:MOW983023 MYS983004:MYS983023 NIO983004:NIO983023 NSK983004:NSK983023 OCG983004:OCG983023 OMC983004:OMC983023 OVY983004:OVY983023 PFU983004:PFU983023 PPQ983004:PPQ983023 PZM983004:PZM983023 QJI983004:QJI983023 QTE983004:QTE983023 RDA983004:RDA983023 RMW983004:RMW983023 RWS983004:RWS983023 SGO983004:SGO983023 SQK983004:SQK983023 TAG983004:TAG983023 TKC983004:TKC983023 TTY983004:TTY983023 UDU983004:UDU983023 UNQ983004:UNQ983023 UXM983004:UXM983023 VHI983004:VHI983023 VRE983004:VRE983023 WBA983004:WBA983023 WKW983004:WKW983023" xr:uid="{00000000-0002-0000-1800-000002000000}">
      <formula1>"教育・保育従事者,教育・保育従事者以外"</formula1>
    </dataValidation>
    <dataValidation type="list" allowBlank="1" showInputMessage="1" showErrorMessage="1" sqref="WUR983004:WUR983023 I65501:I65520 IF65500:IF65519 SB65500:SB65519 ABX65500:ABX65519 ALT65500:ALT65519 AVP65500:AVP65519 BFL65500:BFL65519 BPH65500:BPH65519 BZD65500:BZD65519 CIZ65500:CIZ65519 CSV65500:CSV65519 DCR65500:DCR65519 DMN65500:DMN65519 DWJ65500:DWJ65519 EGF65500:EGF65519 EQB65500:EQB65519 EZX65500:EZX65519 FJT65500:FJT65519 FTP65500:FTP65519 GDL65500:GDL65519 GNH65500:GNH65519 GXD65500:GXD65519 HGZ65500:HGZ65519 HQV65500:HQV65519 IAR65500:IAR65519 IKN65500:IKN65519 IUJ65500:IUJ65519 JEF65500:JEF65519 JOB65500:JOB65519 JXX65500:JXX65519 KHT65500:KHT65519 KRP65500:KRP65519 LBL65500:LBL65519 LLH65500:LLH65519 LVD65500:LVD65519 MEZ65500:MEZ65519 MOV65500:MOV65519 MYR65500:MYR65519 NIN65500:NIN65519 NSJ65500:NSJ65519 OCF65500:OCF65519 OMB65500:OMB65519 OVX65500:OVX65519 PFT65500:PFT65519 PPP65500:PPP65519 PZL65500:PZL65519 QJH65500:QJH65519 QTD65500:QTD65519 RCZ65500:RCZ65519 RMV65500:RMV65519 RWR65500:RWR65519 SGN65500:SGN65519 SQJ65500:SQJ65519 TAF65500:TAF65519 TKB65500:TKB65519 TTX65500:TTX65519 UDT65500:UDT65519 UNP65500:UNP65519 UXL65500:UXL65519 VHH65500:VHH65519 VRD65500:VRD65519 WAZ65500:WAZ65519 WKV65500:WKV65519 WUR65500:WUR65519 I131037:I131056 IF131036:IF131055 SB131036:SB131055 ABX131036:ABX131055 ALT131036:ALT131055 AVP131036:AVP131055 BFL131036:BFL131055 BPH131036:BPH131055 BZD131036:BZD131055 CIZ131036:CIZ131055 CSV131036:CSV131055 DCR131036:DCR131055 DMN131036:DMN131055 DWJ131036:DWJ131055 EGF131036:EGF131055 EQB131036:EQB131055 EZX131036:EZX131055 FJT131036:FJT131055 FTP131036:FTP131055 GDL131036:GDL131055 GNH131036:GNH131055 GXD131036:GXD131055 HGZ131036:HGZ131055 HQV131036:HQV131055 IAR131036:IAR131055 IKN131036:IKN131055 IUJ131036:IUJ131055 JEF131036:JEF131055 JOB131036:JOB131055 JXX131036:JXX131055 KHT131036:KHT131055 KRP131036:KRP131055 LBL131036:LBL131055 LLH131036:LLH131055 LVD131036:LVD131055 MEZ131036:MEZ131055 MOV131036:MOV131055 MYR131036:MYR131055 NIN131036:NIN131055 NSJ131036:NSJ131055 OCF131036:OCF131055 OMB131036:OMB131055 OVX131036:OVX131055 PFT131036:PFT131055 PPP131036:PPP131055 PZL131036:PZL131055 QJH131036:QJH131055 QTD131036:QTD131055 RCZ131036:RCZ131055 RMV131036:RMV131055 RWR131036:RWR131055 SGN131036:SGN131055 SQJ131036:SQJ131055 TAF131036:TAF131055 TKB131036:TKB131055 TTX131036:TTX131055 UDT131036:UDT131055 UNP131036:UNP131055 UXL131036:UXL131055 VHH131036:VHH131055 VRD131036:VRD131055 WAZ131036:WAZ131055 WKV131036:WKV131055 WUR131036:WUR131055 I196573:I196592 IF196572:IF196591 SB196572:SB196591 ABX196572:ABX196591 ALT196572:ALT196591 AVP196572:AVP196591 BFL196572:BFL196591 BPH196572:BPH196591 BZD196572:BZD196591 CIZ196572:CIZ196591 CSV196572:CSV196591 DCR196572:DCR196591 DMN196572:DMN196591 DWJ196572:DWJ196591 EGF196572:EGF196591 EQB196572:EQB196591 EZX196572:EZX196591 FJT196572:FJT196591 FTP196572:FTP196591 GDL196572:GDL196591 GNH196572:GNH196591 GXD196572:GXD196591 HGZ196572:HGZ196591 HQV196572:HQV196591 IAR196572:IAR196591 IKN196572:IKN196591 IUJ196572:IUJ196591 JEF196572:JEF196591 JOB196572:JOB196591 JXX196572:JXX196591 KHT196572:KHT196591 KRP196572:KRP196591 LBL196572:LBL196591 LLH196572:LLH196591 LVD196572:LVD196591 MEZ196572:MEZ196591 MOV196572:MOV196591 MYR196572:MYR196591 NIN196572:NIN196591 NSJ196572:NSJ196591 OCF196572:OCF196591 OMB196572:OMB196591 OVX196572:OVX196591 PFT196572:PFT196591 PPP196572:PPP196591 PZL196572:PZL196591 QJH196572:QJH196591 QTD196572:QTD196591 RCZ196572:RCZ196591 RMV196572:RMV196591 RWR196572:RWR196591 SGN196572:SGN196591 SQJ196572:SQJ196591 TAF196572:TAF196591 TKB196572:TKB196591 TTX196572:TTX196591 UDT196572:UDT196591 UNP196572:UNP196591 UXL196572:UXL196591 VHH196572:VHH196591 VRD196572:VRD196591 WAZ196572:WAZ196591 WKV196572:WKV196591 WUR196572:WUR196591 I262109:I262128 IF262108:IF262127 SB262108:SB262127 ABX262108:ABX262127 ALT262108:ALT262127 AVP262108:AVP262127 BFL262108:BFL262127 BPH262108:BPH262127 BZD262108:BZD262127 CIZ262108:CIZ262127 CSV262108:CSV262127 DCR262108:DCR262127 DMN262108:DMN262127 DWJ262108:DWJ262127 EGF262108:EGF262127 EQB262108:EQB262127 EZX262108:EZX262127 FJT262108:FJT262127 FTP262108:FTP262127 GDL262108:GDL262127 GNH262108:GNH262127 GXD262108:GXD262127 HGZ262108:HGZ262127 HQV262108:HQV262127 IAR262108:IAR262127 IKN262108:IKN262127 IUJ262108:IUJ262127 JEF262108:JEF262127 JOB262108:JOB262127 JXX262108:JXX262127 KHT262108:KHT262127 KRP262108:KRP262127 LBL262108:LBL262127 LLH262108:LLH262127 LVD262108:LVD262127 MEZ262108:MEZ262127 MOV262108:MOV262127 MYR262108:MYR262127 NIN262108:NIN262127 NSJ262108:NSJ262127 OCF262108:OCF262127 OMB262108:OMB262127 OVX262108:OVX262127 PFT262108:PFT262127 PPP262108:PPP262127 PZL262108:PZL262127 QJH262108:QJH262127 QTD262108:QTD262127 RCZ262108:RCZ262127 RMV262108:RMV262127 RWR262108:RWR262127 SGN262108:SGN262127 SQJ262108:SQJ262127 TAF262108:TAF262127 TKB262108:TKB262127 TTX262108:TTX262127 UDT262108:UDT262127 UNP262108:UNP262127 UXL262108:UXL262127 VHH262108:VHH262127 VRD262108:VRD262127 WAZ262108:WAZ262127 WKV262108:WKV262127 WUR262108:WUR262127 I327645:I327664 IF327644:IF327663 SB327644:SB327663 ABX327644:ABX327663 ALT327644:ALT327663 AVP327644:AVP327663 BFL327644:BFL327663 BPH327644:BPH327663 BZD327644:BZD327663 CIZ327644:CIZ327663 CSV327644:CSV327663 DCR327644:DCR327663 DMN327644:DMN327663 DWJ327644:DWJ327663 EGF327644:EGF327663 EQB327644:EQB327663 EZX327644:EZX327663 FJT327644:FJT327663 FTP327644:FTP327663 GDL327644:GDL327663 GNH327644:GNH327663 GXD327644:GXD327663 HGZ327644:HGZ327663 HQV327644:HQV327663 IAR327644:IAR327663 IKN327644:IKN327663 IUJ327644:IUJ327663 JEF327644:JEF327663 JOB327644:JOB327663 JXX327644:JXX327663 KHT327644:KHT327663 KRP327644:KRP327663 LBL327644:LBL327663 LLH327644:LLH327663 LVD327644:LVD327663 MEZ327644:MEZ327663 MOV327644:MOV327663 MYR327644:MYR327663 NIN327644:NIN327663 NSJ327644:NSJ327663 OCF327644:OCF327663 OMB327644:OMB327663 OVX327644:OVX327663 PFT327644:PFT327663 PPP327644:PPP327663 PZL327644:PZL327663 QJH327644:QJH327663 QTD327644:QTD327663 RCZ327644:RCZ327663 RMV327644:RMV327663 RWR327644:RWR327663 SGN327644:SGN327663 SQJ327644:SQJ327663 TAF327644:TAF327663 TKB327644:TKB327663 TTX327644:TTX327663 UDT327644:UDT327663 UNP327644:UNP327663 UXL327644:UXL327663 VHH327644:VHH327663 VRD327644:VRD327663 WAZ327644:WAZ327663 WKV327644:WKV327663 WUR327644:WUR327663 I393181:I393200 IF393180:IF393199 SB393180:SB393199 ABX393180:ABX393199 ALT393180:ALT393199 AVP393180:AVP393199 BFL393180:BFL393199 BPH393180:BPH393199 BZD393180:BZD393199 CIZ393180:CIZ393199 CSV393180:CSV393199 DCR393180:DCR393199 DMN393180:DMN393199 DWJ393180:DWJ393199 EGF393180:EGF393199 EQB393180:EQB393199 EZX393180:EZX393199 FJT393180:FJT393199 FTP393180:FTP393199 GDL393180:GDL393199 GNH393180:GNH393199 GXD393180:GXD393199 HGZ393180:HGZ393199 HQV393180:HQV393199 IAR393180:IAR393199 IKN393180:IKN393199 IUJ393180:IUJ393199 JEF393180:JEF393199 JOB393180:JOB393199 JXX393180:JXX393199 KHT393180:KHT393199 KRP393180:KRP393199 LBL393180:LBL393199 LLH393180:LLH393199 LVD393180:LVD393199 MEZ393180:MEZ393199 MOV393180:MOV393199 MYR393180:MYR393199 NIN393180:NIN393199 NSJ393180:NSJ393199 OCF393180:OCF393199 OMB393180:OMB393199 OVX393180:OVX393199 PFT393180:PFT393199 PPP393180:PPP393199 PZL393180:PZL393199 QJH393180:QJH393199 QTD393180:QTD393199 RCZ393180:RCZ393199 RMV393180:RMV393199 RWR393180:RWR393199 SGN393180:SGN393199 SQJ393180:SQJ393199 TAF393180:TAF393199 TKB393180:TKB393199 TTX393180:TTX393199 UDT393180:UDT393199 UNP393180:UNP393199 UXL393180:UXL393199 VHH393180:VHH393199 VRD393180:VRD393199 WAZ393180:WAZ393199 WKV393180:WKV393199 WUR393180:WUR393199 I458717:I458736 IF458716:IF458735 SB458716:SB458735 ABX458716:ABX458735 ALT458716:ALT458735 AVP458716:AVP458735 BFL458716:BFL458735 BPH458716:BPH458735 BZD458716:BZD458735 CIZ458716:CIZ458735 CSV458716:CSV458735 DCR458716:DCR458735 DMN458716:DMN458735 DWJ458716:DWJ458735 EGF458716:EGF458735 EQB458716:EQB458735 EZX458716:EZX458735 FJT458716:FJT458735 FTP458716:FTP458735 GDL458716:GDL458735 GNH458716:GNH458735 GXD458716:GXD458735 HGZ458716:HGZ458735 HQV458716:HQV458735 IAR458716:IAR458735 IKN458716:IKN458735 IUJ458716:IUJ458735 JEF458716:JEF458735 JOB458716:JOB458735 JXX458716:JXX458735 KHT458716:KHT458735 KRP458716:KRP458735 LBL458716:LBL458735 LLH458716:LLH458735 LVD458716:LVD458735 MEZ458716:MEZ458735 MOV458716:MOV458735 MYR458716:MYR458735 NIN458716:NIN458735 NSJ458716:NSJ458735 OCF458716:OCF458735 OMB458716:OMB458735 OVX458716:OVX458735 PFT458716:PFT458735 PPP458716:PPP458735 PZL458716:PZL458735 QJH458716:QJH458735 QTD458716:QTD458735 RCZ458716:RCZ458735 RMV458716:RMV458735 RWR458716:RWR458735 SGN458716:SGN458735 SQJ458716:SQJ458735 TAF458716:TAF458735 TKB458716:TKB458735 TTX458716:TTX458735 UDT458716:UDT458735 UNP458716:UNP458735 UXL458716:UXL458735 VHH458716:VHH458735 VRD458716:VRD458735 WAZ458716:WAZ458735 WKV458716:WKV458735 WUR458716:WUR458735 I524253:I524272 IF524252:IF524271 SB524252:SB524271 ABX524252:ABX524271 ALT524252:ALT524271 AVP524252:AVP524271 BFL524252:BFL524271 BPH524252:BPH524271 BZD524252:BZD524271 CIZ524252:CIZ524271 CSV524252:CSV524271 DCR524252:DCR524271 DMN524252:DMN524271 DWJ524252:DWJ524271 EGF524252:EGF524271 EQB524252:EQB524271 EZX524252:EZX524271 FJT524252:FJT524271 FTP524252:FTP524271 GDL524252:GDL524271 GNH524252:GNH524271 GXD524252:GXD524271 HGZ524252:HGZ524271 HQV524252:HQV524271 IAR524252:IAR524271 IKN524252:IKN524271 IUJ524252:IUJ524271 JEF524252:JEF524271 JOB524252:JOB524271 JXX524252:JXX524271 KHT524252:KHT524271 KRP524252:KRP524271 LBL524252:LBL524271 LLH524252:LLH524271 LVD524252:LVD524271 MEZ524252:MEZ524271 MOV524252:MOV524271 MYR524252:MYR524271 NIN524252:NIN524271 NSJ524252:NSJ524271 OCF524252:OCF524271 OMB524252:OMB524271 OVX524252:OVX524271 PFT524252:PFT524271 PPP524252:PPP524271 PZL524252:PZL524271 QJH524252:QJH524271 QTD524252:QTD524271 RCZ524252:RCZ524271 RMV524252:RMV524271 RWR524252:RWR524271 SGN524252:SGN524271 SQJ524252:SQJ524271 TAF524252:TAF524271 TKB524252:TKB524271 TTX524252:TTX524271 UDT524252:UDT524271 UNP524252:UNP524271 UXL524252:UXL524271 VHH524252:VHH524271 VRD524252:VRD524271 WAZ524252:WAZ524271 WKV524252:WKV524271 WUR524252:WUR524271 I589789:I589808 IF589788:IF589807 SB589788:SB589807 ABX589788:ABX589807 ALT589788:ALT589807 AVP589788:AVP589807 BFL589788:BFL589807 BPH589788:BPH589807 BZD589788:BZD589807 CIZ589788:CIZ589807 CSV589788:CSV589807 DCR589788:DCR589807 DMN589788:DMN589807 DWJ589788:DWJ589807 EGF589788:EGF589807 EQB589788:EQB589807 EZX589788:EZX589807 FJT589788:FJT589807 FTP589788:FTP589807 GDL589788:GDL589807 GNH589788:GNH589807 GXD589788:GXD589807 HGZ589788:HGZ589807 HQV589788:HQV589807 IAR589788:IAR589807 IKN589788:IKN589807 IUJ589788:IUJ589807 JEF589788:JEF589807 JOB589788:JOB589807 JXX589788:JXX589807 KHT589788:KHT589807 KRP589788:KRP589807 LBL589788:LBL589807 LLH589788:LLH589807 LVD589788:LVD589807 MEZ589788:MEZ589807 MOV589788:MOV589807 MYR589788:MYR589807 NIN589788:NIN589807 NSJ589788:NSJ589807 OCF589788:OCF589807 OMB589788:OMB589807 OVX589788:OVX589807 PFT589788:PFT589807 PPP589788:PPP589807 PZL589788:PZL589807 QJH589788:QJH589807 QTD589788:QTD589807 RCZ589788:RCZ589807 RMV589788:RMV589807 RWR589788:RWR589807 SGN589788:SGN589807 SQJ589788:SQJ589807 TAF589788:TAF589807 TKB589788:TKB589807 TTX589788:TTX589807 UDT589788:UDT589807 UNP589788:UNP589807 UXL589788:UXL589807 VHH589788:VHH589807 VRD589788:VRD589807 WAZ589788:WAZ589807 WKV589788:WKV589807 WUR589788:WUR589807 I655325:I655344 IF655324:IF655343 SB655324:SB655343 ABX655324:ABX655343 ALT655324:ALT655343 AVP655324:AVP655343 BFL655324:BFL655343 BPH655324:BPH655343 BZD655324:BZD655343 CIZ655324:CIZ655343 CSV655324:CSV655343 DCR655324:DCR655343 DMN655324:DMN655343 DWJ655324:DWJ655343 EGF655324:EGF655343 EQB655324:EQB655343 EZX655324:EZX655343 FJT655324:FJT655343 FTP655324:FTP655343 GDL655324:GDL655343 GNH655324:GNH655343 GXD655324:GXD655343 HGZ655324:HGZ655343 HQV655324:HQV655343 IAR655324:IAR655343 IKN655324:IKN655343 IUJ655324:IUJ655343 JEF655324:JEF655343 JOB655324:JOB655343 JXX655324:JXX655343 KHT655324:KHT655343 KRP655324:KRP655343 LBL655324:LBL655343 LLH655324:LLH655343 LVD655324:LVD655343 MEZ655324:MEZ655343 MOV655324:MOV655343 MYR655324:MYR655343 NIN655324:NIN655343 NSJ655324:NSJ655343 OCF655324:OCF655343 OMB655324:OMB655343 OVX655324:OVX655343 PFT655324:PFT655343 PPP655324:PPP655343 PZL655324:PZL655343 QJH655324:QJH655343 QTD655324:QTD655343 RCZ655324:RCZ655343 RMV655324:RMV655343 RWR655324:RWR655343 SGN655324:SGN655343 SQJ655324:SQJ655343 TAF655324:TAF655343 TKB655324:TKB655343 TTX655324:TTX655343 UDT655324:UDT655343 UNP655324:UNP655343 UXL655324:UXL655343 VHH655324:VHH655343 VRD655324:VRD655343 WAZ655324:WAZ655343 WKV655324:WKV655343 WUR655324:WUR655343 I720861:I720880 IF720860:IF720879 SB720860:SB720879 ABX720860:ABX720879 ALT720860:ALT720879 AVP720860:AVP720879 BFL720860:BFL720879 BPH720860:BPH720879 BZD720860:BZD720879 CIZ720860:CIZ720879 CSV720860:CSV720879 DCR720860:DCR720879 DMN720860:DMN720879 DWJ720860:DWJ720879 EGF720860:EGF720879 EQB720860:EQB720879 EZX720860:EZX720879 FJT720860:FJT720879 FTP720860:FTP720879 GDL720860:GDL720879 GNH720860:GNH720879 GXD720860:GXD720879 HGZ720860:HGZ720879 HQV720860:HQV720879 IAR720860:IAR720879 IKN720860:IKN720879 IUJ720860:IUJ720879 JEF720860:JEF720879 JOB720860:JOB720879 JXX720860:JXX720879 KHT720860:KHT720879 KRP720860:KRP720879 LBL720860:LBL720879 LLH720860:LLH720879 LVD720860:LVD720879 MEZ720860:MEZ720879 MOV720860:MOV720879 MYR720860:MYR720879 NIN720860:NIN720879 NSJ720860:NSJ720879 OCF720860:OCF720879 OMB720860:OMB720879 OVX720860:OVX720879 PFT720860:PFT720879 PPP720860:PPP720879 PZL720860:PZL720879 QJH720860:QJH720879 QTD720860:QTD720879 RCZ720860:RCZ720879 RMV720860:RMV720879 RWR720860:RWR720879 SGN720860:SGN720879 SQJ720860:SQJ720879 TAF720860:TAF720879 TKB720860:TKB720879 TTX720860:TTX720879 UDT720860:UDT720879 UNP720860:UNP720879 UXL720860:UXL720879 VHH720860:VHH720879 VRD720860:VRD720879 WAZ720860:WAZ720879 WKV720860:WKV720879 WUR720860:WUR720879 I786397:I786416 IF786396:IF786415 SB786396:SB786415 ABX786396:ABX786415 ALT786396:ALT786415 AVP786396:AVP786415 BFL786396:BFL786415 BPH786396:BPH786415 BZD786396:BZD786415 CIZ786396:CIZ786415 CSV786396:CSV786415 DCR786396:DCR786415 DMN786396:DMN786415 DWJ786396:DWJ786415 EGF786396:EGF786415 EQB786396:EQB786415 EZX786396:EZX786415 FJT786396:FJT786415 FTP786396:FTP786415 GDL786396:GDL786415 GNH786396:GNH786415 GXD786396:GXD786415 HGZ786396:HGZ786415 HQV786396:HQV786415 IAR786396:IAR786415 IKN786396:IKN786415 IUJ786396:IUJ786415 JEF786396:JEF786415 JOB786396:JOB786415 JXX786396:JXX786415 KHT786396:KHT786415 KRP786396:KRP786415 LBL786396:LBL786415 LLH786396:LLH786415 LVD786396:LVD786415 MEZ786396:MEZ786415 MOV786396:MOV786415 MYR786396:MYR786415 NIN786396:NIN786415 NSJ786396:NSJ786415 OCF786396:OCF786415 OMB786396:OMB786415 OVX786396:OVX786415 PFT786396:PFT786415 PPP786396:PPP786415 PZL786396:PZL786415 QJH786396:QJH786415 QTD786396:QTD786415 RCZ786396:RCZ786415 RMV786396:RMV786415 RWR786396:RWR786415 SGN786396:SGN786415 SQJ786396:SQJ786415 TAF786396:TAF786415 TKB786396:TKB786415 TTX786396:TTX786415 UDT786396:UDT786415 UNP786396:UNP786415 UXL786396:UXL786415 VHH786396:VHH786415 VRD786396:VRD786415 WAZ786396:WAZ786415 WKV786396:WKV786415 WUR786396:WUR786415 I851933:I851952 IF851932:IF851951 SB851932:SB851951 ABX851932:ABX851951 ALT851932:ALT851951 AVP851932:AVP851951 BFL851932:BFL851951 BPH851932:BPH851951 BZD851932:BZD851951 CIZ851932:CIZ851951 CSV851932:CSV851951 DCR851932:DCR851951 DMN851932:DMN851951 DWJ851932:DWJ851951 EGF851932:EGF851951 EQB851932:EQB851951 EZX851932:EZX851951 FJT851932:FJT851951 FTP851932:FTP851951 GDL851932:GDL851951 GNH851932:GNH851951 GXD851932:GXD851951 HGZ851932:HGZ851951 HQV851932:HQV851951 IAR851932:IAR851951 IKN851932:IKN851951 IUJ851932:IUJ851951 JEF851932:JEF851951 JOB851932:JOB851951 JXX851932:JXX851951 KHT851932:KHT851951 KRP851932:KRP851951 LBL851932:LBL851951 LLH851932:LLH851951 LVD851932:LVD851951 MEZ851932:MEZ851951 MOV851932:MOV851951 MYR851932:MYR851951 NIN851932:NIN851951 NSJ851932:NSJ851951 OCF851932:OCF851951 OMB851932:OMB851951 OVX851932:OVX851951 PFT851932:PFT851951 PPP851932:PPP851951 PZL851932:PZL851951 QJH851932:QJH851951 QTD851932:QTD851951 RCZ851932:RCZ851951 RMV851932:RMV851951 RWR851932:RWR851951 SGN851932:SGN851951 SQJ851932:SQJ851951 TAF851932:TAF851951 TKB851932:TKB851951 TTX851932:TTX851951 UDT851932:UDT851951 UNP851932:UNP851951 UXL851932:UXL851951 VHH851932:VHH851951 VRD851932:VRD851951 WAZ851932:WAZ851951 WKV851932:WKV851951 WUR851932:WUR851951 I917469:I917488 IF917468:IF917487 SB917468:SB917487 ABX917468:ABX917487 ALT917468:ALT917487 AVP917468:AVP917487 BFL917468:BFL917487 BPH917468:BPH917487 BZD917468:BZD917487 CIZ917468:CIZ917487 CSV917468:CSV917487 DCR917468:DCR917487 DMN917468:DMN917487 DWJ917468:DWJ917487 EGF917468:EGF917487 EQB917468:EQB917487 EZX917468:EZX917487 FJT917468:FJT917487 FTP917468:FTP917487 GDL917468:GDL917487 GNH917468:GNH917487 GXD917468:GXD917487 HGZ917468:HGZ917487 HQV917468:HQV917487 IAR917468:IAR917487 IKN917468:IKN917487 IUJ917468:IUJ917487 JEF917468:JEF917487 JOB917468:JOB917487 JXX917468:JXX917487 KHT917468:KHT917487 KRP917468:KRP917487 LBL917468:LBL917487 LLH917468:LLH917487 LVD917468:LVD917487 MEZ917468:MEZ917487 MOV917468:MOV917487 MYR917468:MYR917487 NIN917468:NIN917487 NSJ917468:NSJ917487 OCF917468:OCF917487 OMB917468:OMB917487 OVX917468:OVX917487 PFT917468:PFT917487 PPP917468:PPP917487 PZL917468:PZL917487 QJH917468:QJH917487 QTD917468:QTD917487 RCZ917468:RCZ917487 RMV917468:RMV917487 RWR917468:RWR917487 SGN917468:SGN917487 SQJ917468:SQJ917487 TAF917468:TAF917487 TKB917468:TKB917487 TTX917468:TTX917487 UDT917468:UDT917487 UNP917468:UNP917487 UXL917468:UXL917487 VHH917468:VHH917487 VRD917468:VRD917487 WAZ917468:WAZ917487 WKV917468:WKV917487 WUR917468:WUR917487 I983005:I983024 IF983004:IF983023 SB983004:SB983023 ABX983004:ABX983023 ALT983004:ALT983023 AVP983004:AVP983023 BFL983004:BFL983023 BPH983004:BPH983023 BZD983004:BZD983023 CIZ983004:CIZ983023 CSV983004:CSV983023 DCR983004:DCR983023 DMN983004:DMN983023 DWJ983004:DWJ983023 EGF983004:EGF983023 EQB983004:EQB983023 EZX983004:EZX983023 FJT983004:FJT983023 FTP983004:FTP983023 GDL983004:GDL983023 GNH983004:GNH983023 GXD983004:GXD983023 HGZ983004:HGZ983023 HQV983004:HQV983023 IAR983004:IAR983023 IKN983004:IKN983023 IUJ983004:IUJ983023 JEF983004:JEF983023 JOB983004:JOB983023 JXX983004:JXX983023 KHT983004:KHT983023 KRP983004:KRP983023 LBL983004:LBL983023 LLH983004:LLH983023 LVD983004:LVD983023 MEZ983004:MEZ983023 MOV983004:MOV983023 MYR983004:MYR983023 NIN983004:NIN983023 NSJ983004:NSJ983023 OCF983004:OCF983023 OMB983004:OMB983023 OVX983004:OVX983023 PFT983004:PFT983023 PPP983004:PPP983023 PZL983004:PZL983023 QJH983004:QJH983023 QTD983004:QTD983023 RCZ983004:RCZ983023 RMV983004:RMV983023 RWR983004:RWR983023 SGN983004:SGN983023 SQJ983004:SQJ983023 TAF983004:TAF983023 TKB983004:TKB983023 TTX983004:TTX983023 UDT983004:UDT983023 UNP983004:UNP983023 UXL983004:UXL983023 VHH983004:VHH983023 VRD983004:VRD983023 WAZ983004:WAZ983023 WKV983004:WKV983023 F8:F50" xr:uid="{00000000-0002-0000-1800-000003000000}">
      <formula1>"常勤,非常勤"</formula1>
    </dataValidation>
    <dataValidation type="list" showInputMessage="1" showErrorMessage="1" prompt="空白にする時は、「Delete」キーを押してください。" sqref="WUT983004:WUT983023 IH65500:IH65519 SD65500:SD65519 ABZ65500:ABZ65519 ALV65500:ALV65519 AVR65500:AVR65519 BFN65500:BFN65519 BPJ65500:BPJ65519 BZF65500:BZF65519 CJB65500:CJB65519 CSX65500:CSX65519 DCT65500:DCT65519 DMP65500:DMP65519 DWL65500:DWL65519 EGH65500:EGH65519 EQD65500:EQD65519 EZZ65500:EZZ65519 FJV65500:FJV65519 FTR65500:FTR65519 GDN65500:GDN65519 GNJ65500:GNJ65519 GXF65500:GXF65519 HHB65500:HHB65519 HQX65500:HQX65519 IAT65500:IAT65519 IKP65500:IKP65519 IUL65500:IUL65519 JEH65500:JEH65519 JOD65500:JOD65519 JXZ65500:JXZ65519 KHV65500:KHV65519 KRR65500:KRR65519 LBN65500:LBN65519 LLJ65500:LLJ65519 LVF65500:LVF65519 MFB65500:MFB65519 MOX65500:MOX65519 MYT65500:MYT65519 NIP65500:NIP65519 NSL65500:NSL65519 OCH65500:OCH65519 OMD65500:OMD65519 OVZ65500:OVZ65519 PFV65500:PFV65519 PPR65500:PPR65519 PZN65500:PZN65519 QJJ65500:QJJ65519 QTF65500:QTF65519 RDB65500:RDB65519 RMX65500:RMX65519 RWT65500:RWT65519 SGP65500:SGP65519 SQL65500:SQL65519 TAH65500:TAH65519 TKD65500:TKD65519 TTZ65500:TTZ65519 UDV65500:UDV65519 UNR65500:UNR65519 UXN65500:UXN65519 VHJ65500:VHJ65519 VRF65500:VRF65519 WBB65500:WBB65519 WKX65500:WKX65519 WUT65500:WUT65519 IH131036:IH131055 SD131036:SD131055 ABZ131036:ABZ131055 ALV131036:ALV131055 AVR131036:AVR131055 BFN131036:BFN131055 BPJ131036:BPJ131055 BZF131036:BZF131055 CJB131036:CJB131055 CSX131036:CSX131055 DCT131036:DCT131055 DMP131036:DMP131055 DWL131036:DWL131055 EGH131036:EGH131055 EQD131036:EQD131055 EZZ131036:EZZ131055 FJV131036:FJV131055 FTR131036:FTR131055 GDN131036:GDN131055 GNJ131036:GNJ131055 GXF131036:GXF131055 HHB131036:HHB131055 HQX131036:HQX131055 IAT131036:IAT131055 IKP131036:IKP131055 IUL131036:IUL131055 JEH131036:JEH131055 JOD131036:JOD131055 JXZ131036:JXZ131055 KHV131036:KHV131055 KRR131036:KRR131055 LBN131036:LBN131055 LLJ131036:LLJ131055 LVF131036:LVF131055 MFB131036:MFB131055 MOX131036:MOX131055 MYT131036:MYT131055 NIP131036:NIP131055 NSL131036:NSL131055 OCH131036:OCH131055 OMD131036:OMD131055 OVZ131036:OVZ131055 PFV131036:PFV131055 PPR131036:PPR131055 PZN131036:PZN131055 QJJ131036:QJJ131055 QTF131036:QTF131055 RDB131036:RDB131055 RMX131036:RMX131055 RWT131036:RWT131055 SGP131036:SGP131055 SQL131036:SQL131055 TAH131036:TAH131055 TKD131036:TKD131055 TTZ131036:TTZ131055 UDV131036:UDV131055 UNR131036:UNR131055 UXN131036:UXN131055 VHJ131036:VHJ131055 VRF131036:VRF131055 WBB131036:WBB131055 WKX131036:WKX131055 WUT131036:WUT131055 IH196572:IH196591 SD196572:SD196591 ABZ196572:ABZ196591 ALV196572:ALV196591 AVR196572:AVR196591 BFN196572:BFN196591 BPJ196572:BPJ196591 BZF196572:BZF196591 CJB196572:CJB196591 CSX196572:CSX196591 DCT196572:DCT196591 DMP196572:DMP196591 DWL196572:DWL196591 EGH196572:EGH196591 EQD196572:EQD196591 EZZ196572:EZZ196591 FJV196572:FJV196591 FTR196572:FTR196591 GDN196572:GDN196591 GNJ196572:GNJ196591 GXF196572:GXF196591 HHB196572:HHB196591 HQX196572:HQX196591 IAT196572:IAT196591 IKP196572:IKP196591 IUL196572:IUL196591 JEH196572:JEH196591 JOD196572:JOD196591 JXZ196572:JXZ196591 KHV196572:KHV196591 KRR196572:KRR196591 LBN196572:LBN196591 LLJ196572:LLJ196591 LVF196572:LVF196591 MFB196572:MFB196591 MOX196572:MOX196591 MYT196572:MYT196591 NIP196572:NIP196591 NSL196572:NSL196591 OCH196572:OCH196591 OMD196572:OMD196591 OVZ196572:OVZ196591 PFV196572:PFV196591 PPR196572:PPR196591 PZN196572:PZN196591 QJJ196572:QJJ196591 QTF196572:QTF196591 RDB196572:RDB196591 RMX196572:RMX196591 RWT196572:RWT196591 SGP196572:SGP196591 SQL196572:SQL196591 TAH196572:TAH196591 TKD196572:TKD196591 TTZ196572:TTZ196591 UDV196572:UDV196591 UNR196572:UNR196591 UXN196572:UXN196591 VHJ196572:VHJ196591 VRF196572:VRF196591 WBB196572:WBB196591 WKX196572:WKX196591 WUT196572:WUT196591 IH262108:IH262127 SD262108:SD262127 ABZ262108:ABZ262127 ALV262108:ALV262127 AVR262108:AVR262127 BFN262108:BFN262127 BPJ262108:BPJ262127 BZF262108:BZF262127 CJB262108:CJB262127 CSX262108:CSX262127 DCT262108:DCT262127 DMP262108:DMP262127 DWL262108:DWL262127 EGH262108:EGH262127 EQD262108:EQD262127 EZZ262108:EZZ262127 FJV262108:FJV262127 FTR262108:FTR262127 GDN262108:GDN262127 GNJ262108:GNJ262127 GXF262108:GXF262127 HHB262108:HHB262127 HQX262108:HQX262127 IAT262108:IAT262127 IKP262108:IKP262127 IUL262108:IUL262127 JEH262108:JEH262127 JOD262108:JOD262127 JXZ262108:JXZ262127 KHV262108:KHV262127 KRR262108:KRR262127 LBN262108:LBN262127 LLJ262108:LLJ262127 LVF262108:LVF262127 MFB262108:MFB262127 MOX262108:MOX262127 MYT262108:MYT262127 NIP262108:NIP262127 NSL262108:NSL262127 OCH262108:OCH262127 OMD262108:OMD262127 OVZ262108:OVZ262127 PFV262108:PFV262127 PPR262108:PPR262127 PZN262108:PZN262127 QJJ262108:QJJ262127 QTF262108:QTF262127 RDB262108:RDB262127 RMX262108:RMX262127 RWT262108:RWT262127 SGP262108:SGP262127 SQL262108:SQL262127 TAH262108:TAH262127 TKD262108:TKD262127 TTZ262108:TTZ262127 UDV262108:UDV262127 UNR262108:UNR262127 UXN262108:UXN262127 VHJ262108:VHJ262127 VRF262108:VRF262127 WBB262108:WBB262127 WKX262108:WKX262127 WUT262108:WUT262127 IH327644:IH327663 SD327644:SD327663 ABZ327644:ABZ327663 ALV327644:ALV327663 AVR327644:AVR327663 BFN327644:BFN327663 BPJ327644:BPJ327663 BZF327644:BZF327663 CJB327644:CJB327663 CSX327644:CSX327663 DCT327644:DCT327663 DMP327644:DMP327663 DWL327644:DWL327663 EGH327644:EGH327663 EQD327644:EQD327663 EZZ327644:EZZ327663 FJV327644:FJV327663 FTR327644:FTR327663 GDN327644:GDN327663 GNJ327644:GNJ327663 GXF327644:GXF327663 HHB327644:HHB327663 HQX327644:HQX327663 IAT327644:IAT327663 IKP327644:IKP327663 IUL327644:IUL327663 JEH327644:JEH327663 JOD327644:JOD327663 JXZ327644:JXZ327663 KHV327644:KHV327663 KRR327644:KRR327663 LBN327644:LBN327663 LLJ327644:LLJ327663 LVF327644:LVF327663 MFB327644:MFB327663 MOX327644:MOX327663 MYT327644:MYT327663 NIP327644:NIP327663 NSL327644:NSL327663 OCH327644:OCH327663 OMD327644:OMD327663 OVZ327644:OVZ327663 PFV327644:PFV327663 PPR327644:PPR327663 PZN327644:PZN327663 QJJ327644:QJJ327663 QTF327644:QTF327663 RDB327644:RDB327663 RMX327644:RMX327663 RWT327644:RWT327663 SGP327644:SGP327663 SQL327644:SQL327663 TAH327644:TAH327663 TKD327644:TKD327663 TTZ327644:TTZ327663 UDV327644:UDV327663 UNR327644:UNR327663 UXN327644:UXN327663 VHJ327644:VHJ327663 VRF327644:VRF327663 WBB327644:WBB327663 WKX327644:WKX327663 WUT327644:WUT327663 IH393180:IH393199 SD393180:SD393199 ABZ393180:ABZ393199 ALV393180:ALV393199 AVR393180:AVR393199 BFN393180:BFN393199 BPJ393180:BPJ393199 BZF393180:BZF393199 CJB393180:CJB393199 CSX393180:CSX393199 DCT393180:DCT393199 DMP393180:DMP393199 DWL393180:DWL393199 EGH393180:EGH393199 EQD393180:EQD393199 EZZ393180:EZZ393199 FJV393180:FJV393199 FTR393180:FTR393199 GDN393180:GDN393199 GNJ393180:GNJ393199 GXF393180:GXF393199 HHB393180:HHB393199 HQX393180:HQX393199 IAT393180:IAT393199 IKP393180:IKP393199 IUL393180:IUL393199 JEH393180:JEH393199 JOD393180:JOD393199 JXZ393180:JXZ393199 KHV393180:KHV393199 KRR393180:KRR393199 LBN393180:LBN393199 LLJ393180:LLJ393199 LVF393180:LVF393199 MFB393180:MFB393199 MOX393180:MOX393199 MYT393180:MYT393199 NIP393180:NIP393199 NSL393180:NSL393199 OCH393180:OCH393199 OMD393180:OMD393199 OVZ393180:OVZ393199 PFV393180:PFV393199 PPR393180:PPR393199 PZN393180:PZN393199 QJJ393180:QJJ393199 QTF393180:QTF393199 RDB393180:RDB393199 RMX393180:RMX393199 RWT393180:RWT393199 SGP393180:SGP393199 SQL393180:SQL393199 TAH393180:TAH393199 TKD393180:TKD393199 TTZ393180:TTZ393199 UDV393180:UDV393199 UNR393180:UNR393199 UXN393180:UXN393199 VHJ393180:VHJ393199 VRF393180:VRF393199 WBB393180:WBB393199 WKX393180:WKX393199 WUT393180:WUT393199 IH458716:IH458735 SD458716:SD458735 ABZ458716:ABZ458735 ALV458716:ALV458735 AVR458716:AVR458735 BFN458716:BFN458735 BPJ458716:BPJ458735 BZF458716:BZF458735 CJB458716:CJB458735 CSX458716:CSX458735 DCT458716:DCT458735 DMP458716:DMP458735 DWL458716:DWL458735 EGH458716:EGH458735 EQD458716:EQD458735 EZZ458716:EZZ458735 FJV458716:FJV458735 FTR458716:FTR458735 GDN458716:GDN458735 GNJ458716:GNJ458735 GXF458716:GXF458735 HHB458716:HHB458735 HQX458716:HQX458735 IAT458716:IAT458735 IKP458716:IKP458735 IUL458716:IUL458735 JEH458716:JEH458735 JOD458716:JOD458735 JXZ458716:JXZ458735 KHV458716:KHV458735 KRR458716:KRR458735 LBN458716:LBN458735 LLJ458716:LLJ458735 LVF458716:LVF458735 MFB458716:MFB458735 MOX458716:MOX458735 MYT458716:MYT458735 NIP458716:NIP458735 NSL458716:NSL458735 OCH458716:OCH458735 OMD458716:OMD458735 OVZ458716:OVZ458735 PFV458716:PFV458735 PPR458716:PPR458735 PZN458716:PZN458735 QJJ458716:QJJ458735 QTF458716:QTF458735 RDB458716:RDB458735 RMX458716:RMX458735 RWT458716:RWT458735 SGP458716:SGP458735 SQL458716:SQL458735 TAH458716:TAH458735 TKD458716:TKD458735 TTZ458716:TTZ458735 UDV458716:UDV458735 UNR458716:UNR458735 UXN458716:UXN458735 VHJ458716:VHJ458735 VRF458716:VRF458735 WBB458716:WBB458735 WKX458716:WKX458735 WUT458716:WUT458735 IH524252:IH524271 SD524252:SD524271 ABZ524252:ABZ524271 ALV524252:ALV524271 AVR524252:AVR524271 BFN524252:BFN524271 BPJ524252:BPJ524271 BZF524252:BZF524271 CJB524252:CJB524271 CSX524252:CSX524271 DCT524252:DCT524271 DMP524252:DMP524271 DWL524252:DWL524271 EGH524252:EGH524271 EQD524252:EQD524271 EZZ524252:EZZ524271 FJV524252:FJV524271 FTR524252:FTR524271 GDN524252:GDN524271 GNJ524252:GNJ524271 GXF524252:GXF524271 HHB524252:HHB524271 HQX524252:HQX524271 IAT524252:IAT524271 IKP524252:IKP524271 IUL524252:IUL524271 JEH524252:JEH524271 JOD524252:JOD524271 JXZ524252:JXZ524271 KHV524252:KHV524271 KRR524252:KRR524271 LBN524252:LBN524271 LLJ524252:LLJ524271 LVF524252:LVF524271 MFB524252:MFB524271 MOX524252:MOX524271 MYT524252:MYT524271 NIP524252:NIP524271 NSL524252:NSL524271 OCH524252:OCH524271 OMD524252:OMD524271 OVZ524252:OVZ524271 PFV524252:PFV524271 PPR524252:PPR524271 PZN524252:PZN524271 QJJ524252:QJJ524271 QTF524252:QTF524271 RDB524252:RDB524271 RMX524252:RMX524271 RWT524252:RWT524271 SGP524252:SGP524271 SQL524252:SQL524271 TAH524252:TAH524271 TKD524252:TKD524271 TTZ524252:TTZ524271 UDV524252:UDV524271 UNR524252:UNR524271 UXN524252:UXN524271 VHJ524252:VHJ524271 VRF524252:VRF524271 WBB524252:WBB524271 WKX524252:WKX524271 WUT524252:WUT524271 IH589788:IH589807 SD589788:SD589807 ABZ589788:ABZ589807 ALV589788:ALV589807 AVR589788:AVR589807 BFN589788:BFN589807 BPJ589788:BPJ589807 BZF589788:BZF589807 CJB589788:CJB589807 CSX589788:CSX589807 DCT589788:DCT589807 DMP589788:DMP589807 DWL589788:DWL589807 EGH589788:EGH589807 EQD589788:EQD589807 EZZ589788:EZZ589807 FJV589788:FJV589807 FTR589788:FTR589807 GDN589788:GDN589807 GNJ589788:GNJ589807 GXF589788:GXF589807 HHB589788:HHB589807 HQX589788:HQX589807 IAT589788:IAT589807 IKP589788:IKP589807 IUL589788:IUL589807 JEH589788:JEH589807 JOD589788:JOD589807 JXZ589788:JXZ589807 KHV589788:KHV589807 KRR589788:KRR589807 LBN589788:LBN589807 LLJ589788:LLJ589807 LVF589788:LVF589807 MFB589788:MFB589807 MOX589788:MOX589807 MYT589788:MYT589807 NIP589788:NIP589807 NSL589788:NSL589807 OCH589788:OCH589807 OMD589788:OMD589807 OVZ589788:OVZ589807 PFV589788:PFV589807 PPR589788:PPR589807 PZN589788:PZN589807 QJJ589788:QJJ589807 QTF589788:QTF589807 RDB589788:RDB589807 RMX589788:RMX589807 RWT589788:RWT589807 SGP589788:SGP589807 SQL589788:SQL589807 TAH589788:TAH589807 TKD589788:TKD589807 TTZ589788:TTZ589807 UDV589788:UDV589807 UNR589788:UNR589807 UXN589788:UXN589807 VHJ589788:VHJ589807 VRF589788:VRF589807 WBB589788:WBB589807 WKX589788:WKX589807 WUT589788:WUT589807 IH655324:IH655343 SD655324:SD655343 ABZ655324:ABZ655343 ALV655324:ALV655343 AVR655324:AVR655343 BFN655324:BFN655343 BPJ655324:BPJ655343 BZF655324:BZF655343 CJB655324:CJB655343 CSX655324:CSX655343 DCT655324:DCT655343 DMP655324:DMP655343 DWL655324:DWL655343 EGH655324:EGH655343 EQD655324:EQD655343 EZZ655324:EZZ655343 FJV655324:FJV655343 FTR655324:FTR655343 GDN655324:GDN655343 GNJ655324:GNJ655343 GXF655324:GXF655343 HHB655324:HHB655343 HQX655324:HQX655343 IAT655324:IAT655343 IKP655324:IKP655343 IUL655324:IUL655343 JEH655324:JEH655343 JOD655324:JOD655343 JXZ655324:JXZ655343 KHV655324:KHV655343 KRR655324:KRR655343 LBN655324:LBN655343 LLJ655324:LLJ655343 LVF655324:LVF655343 MFB655324:MFB655343 MOX655324:MOX655343 MYT655324:MYT655343 NIP655324:NIP655343 NSL655324:NSL655343 OCH655324:OCH655343 OMD655324:OMD655343 OVZ655324:OVZ655343 PFV655324:PFV655343 PPR655324:PPR655343 PZN655324:PZN655343 QJJ655324:QJJ655343 QTF655324:QTF655343 RDB655324:RDB655343 RMX655324:RMX655343 RWT655324:RWT655343 SGP655324:SGP655343 SQL655324:SQL655343 TAH655324:TAH655343 TKD655324:TKD655343 TTZ655324:TTZ655343 UDV655324:UDV655343 UNR655324:UNR655343 UXN655324:UXN655343 VHJ655324:VHJ655343 VRF655324:VRF655343 WBB655324:WBB655343 WKX655324:WKX655343 WUT655324:WUT655343 IH720860:IH720879 SD720860:SD720879 ABZ720860:ABZ720879 ALV720860:ALV720879 AVR720860:AVR720879 BFN720860:BFN720879 BPJ720860:BPJ720879 BZF720860:BZF720879 CJB720860:CJB720879 CSX720860:CSX720879 DCT720860:DCT720879 DMP720860:DMP720879 DWL720860:DWL720879 EGH720860:EGH720879 EQD720860:EQD720879 EZZ720860:EZZ720879 FJV720860:FJV720879 FTR720860:FTR720879 GDN720860:GDN720879 GNJ720860:GNJ720879 GXF720860:GXF720879 HHB720860:HHB720879 HQX720860:HQX720879 IAT720860:IAT720879 IKP720860:IKP720879 IUL720860:IUL720879 JEH720860:JEH720879 JOD720860:JOD720879 JXZ720860:JXZ720879 KHV720860:KHV720879 KRR720860:KRR720879 LBN720860:LBN720879 LLJ720860:LLJ720879 LVF720860:LVF720879 MFB720860:MFB720879 MOX720860:MOX720879 MYT720860:MYT720879 NIP720860:NIP720879 NSL720860:NSL720879 OCH720860:OCH720879 OMD720860:OMD720879 OVZ720860:OVZ720879 PFV720860:PFV720879 PPR720860:PPR720879 PZN720860:PZN720879 QJJ720860:QJJ720879 QTF720860:QTF720879 RDB720860:RDB720879 RMX720860:RMX720879 RWT720860:RWT720879 SGP720860:SGP720879 SQL720860:SQL720879 TAH720860:TAH720879 TKD720860:TKD720879 TTZ720860:TTZ720879 UDV720860:UDV720879 UNR720860:UNR720879 UXN720860:UXN720879 VHJ720860:VHJ720879 VRF720860:VRF720879 WBB720860:WBB720879 WKX720860:WKX720879 WUT720860:WUT720879 IH786396:IH786415 SD786396:SD786415 ABZ786396:ABZ786415 ALV786396:ALV786415 AVR786396:AVR786415 BFN786396:BFN786415 BPJ786396:BPJ786415 BZF786396:BZF786415 CJB786396:CJB786415 CSX786396:CSX786415 DCT786396:DCT786415 DMP786396:DMP786415 DWL786396:DWL786415 EGH786396:EGH786415 EQD786396:EQD786415 EZZ786396:EZZ786415 FJV786396:FJV786415 FTR786396:FTR786415 GDN786396:GDN786415 GNJ786396:GNJ786415 GXF786396:GXF786415 HHB786396:HHB786415 HQX786396:HQX786415 IAT786396:IAT786415 IKP786396:IKP786415 IUL786396:IUL786415 JEH786396:JEH786415 JOD786396:JOD786415 JXZ786396:JXZ786415 KHV786396:KHV786415 KRR786396:KRR786415 LBN786396:LBN786415 LLJ786396:LLJ786415 LVF786396:LVF786415 MFB786396:MFB786415 MOX786396:MOX786415 MYT786396:MYT786415 NIP786396:NIP786415 NSL786396:NSL786415 OCH786396:OCH786415 OMD786396:OMD786415 OVZ786396:OVZ786415 PFV786396:PFV786415 PPR786396:PPR786415 PZN786396:PZN786415 QJJ786396:QJJ786415 QTF786396:QTF786415 RDB786396:RDB786415 RMX786396:RMX786415 RWT786396:RWT786415 SGP786396:SGP786415 SQL786396:SQL786415 TAH786396:TAH786415 TKD786396:TKD786415 TTZ786396:TTZ786415 UDV786396:UDV786415 UNR786396:UNR786415 UXN786396:UXN786415 VHJ786396:VHJ786415 VRF786396:VRF786415 WBB786396:WBB786415 WKX786396:WKX786415 WUT786396:WUT786415 IH851932:IH851951 SD851932:SD851951 ABZ851932:ABZ851951 ALV851932:ALV851951 AVR851932:AVR851951 BFN851932:BFN851951 BPJ851932:BPJ851951 BZF851932:BZF851951 CJB851932:CJB851951 CSX851932:CSX851951 DCT851932:DCT851951 DMP851932:DMP851951 DWL851932:DWL851951 EGH851932:EGH851951 EQD851932:EQD851951 EZZ851932:EZZ851951 FJV851932:FJV851951 FTR851932:FTR851951 GDN851932:GDN851951 GNJ851932:GNJ851951 GXF851932:GXF851951 HHB851932:HHB851951 HQX851932:HQX851951 IAT851932:IAT851951 IKP851932:IKP851951 IUL851932:IUL851951 JEH851932:JEH851951 JOD851932:JOD851951 JXZ851932:JXZ851951 KHV851932:KHV851951 KRR851932:KRR851951 LBN851932:LBN851951 LLJ851932:LLJ851951 LVF851932:LVF851951 MFB851932:MFB851951 MOX851932:MOX851951 MYT851932:MYT851951 NIP851932:NIP851951 NSL851932:NSL851951 OCH851932:OCH851951 OMD851932:OMD851951 OVZ851932:OVZ851951 PFV851932:PFV851951 PPR851932:PPR851951 PZN851932:PZN851951 QJJ851932:QJJ851951 QTF851932:QTF851951 RDB851932:RDB851951 RMX851932:RMX851951 RWT851932:RWT851951 SGP851932:SGP851951 SQL851932:SQL851951 TAH851932:TAH851951 TKD851932:TKD851951 TTZ851932:TTZ851951 UDV851932:UDV851951 UNR851932:UNR851951 UXN851932:UXN851951 VHJ851932:VHJ851951 VRF851932:VRF851951 WBB851932:WBB851951 WKX851932:WKX851951 WUT851932:WUT851951 IH917468:IH917487 SD917468:SD917487 ABZ917468:ABZ917487 ALV917468:ALV917487 AVR917468:AVR917487 BFN917468:BFN917487 BPJ917468:BPJ917487 BZF917468:BZF917487 CJB917468:CJB917487 CSX917468:CSX917487 DCT917468:DCT917487 DMP917468:DMP917487 DWL917468:DWL917487 EGH917468:EGH917487 EQD917468:EQD917487 EZZ917468:EZZ917487 FJV917468:FJV917487 FTR917468:FTR917487 GDN917468:GDN917487 GNJ917468:GNJ917487 GXF917468:GXF917487 HHB917468:HHB917487 HQX917468:HQX917487 IAT917468:IAT917487 IKP917468:IKP917487 IUL917468:IUL917487 JEH917468:JEH917487 JOD917468:JOD917487 JXZ917468:JXZ917487 KHV917468:KHV917487 KRR917468:KRR917487 LBN917468:LBN917487 LLJ917468:LLJ917487 LVF917468:LVF917487 MFB917468:MFB917487 MOX917468:MOX917487 MYT917468:MYT917487 NIP917468:NIP917487 NSL917468:NSL917487 OCH917468:OCH917487 OMD917468:OMD917487 OVZ917468:OVZ917487 PFV917468:PFV917487 PPR917468:PPR917487 PZN917468:PZN917487 QJJ917468:QJJ917487 QTF917468:QTF917487 RDB917468:RDB917487 RMX917468:RMX917487 RWT917468:RWT917487 SGP917468:SGP917487 SQL917468:SQL917487 TAH917468:TAH917487 TKD917468:TKD917487 TTZ917468:TTZ917487 UDV917468:UDV917487 UNR917468:UNR917487 UXN917468:UXN917487 VHJ917468:VHJ917487 VRF917468:VRF917487 WBB917468:WBB917487 WKX917468:WKX917487 WUT917468:WUT917487 IH983004:IH983023 SD983004:SD983023 ABZ983004:ABZ983023 ALV983004:ALV983023 AVR983004:AVR983023 BFN983004:BFN983023 BPJ983004:BPJ983023 BZF983004:BZF983023 CJB983004:CJB983023 CSX983004:CSX983023 DCT983004:DCT983023 DMP983004:DMP983023 DWL983004:DWL983023 EGH983004:EGH983023 EQD983004:EQD983023 EZZ983004:EZZ983023 FJV983004:FJV983023 FTR983004:FTR983023 GDN983004:GDN983023 GNJ983004:GNJ983023 GXF983004:GXF983023 HHB983004:HHB983023 HQX983004:HQX983023 IAT983004:IAT983023 IKP983004:IKP983023 IUL983004:IUL983023 JEH983004:JEH983023 JOD983004:JOD983023 JXZ983004:JXZ983023 KHV983004:KHV983023 KRR983004:KRR983023 LBN983004:LBN983023 LLJ983004:LLJ983023 LVF983004:LVF983023 MFB983004:MFB983023 MOX983004:MOX983023 MYT983004:MYT983023 NIP983004:NIP983023 NSL983004:NSL983023 OCH983004:OCH983023 OMD983004:OMD983023 OVZ983004:OVZ983023 PFV983004:PFV983023 PPR983004:PPR983023 PZN983004:PZN983023 QJJ983004:QJJ983023 QTF983004:QTF983023 RDB983004:RDB983023 RMX983004:RMX983023 RWT983004:RWT983023 SGP983004:SGP983023 SQL983004:SQL983023 TAH983004:TAH983023 TKD983004:TKD983023 TTZ983004:TTZ983023 UDV983004:UDV983023 UNR983004:UNR983023 UXN983004:UXN983023 VHJ983004:VHJ983023 VRF983004:VRF983023 WBB983004:WBB983023 WKX983004:WKX983023" xr:uid="{00000000-0002-0000-1800-000004000000}">
      <formula1>",×"</formula1>
    </dataValidation>
    <dataValidation type="list" allowBlank="1" showInputMessage="1" showErrorMessage="1" sqref="WUV983004:WUV983023 WKZ983004:WKZ983023 WBD983004:WBD983023 VRH983004:VRH983023 VHL983004:VHL983023 UXP983004:UXP983023 UNT983004:UNT983023 UDX983004:UDX983023 TUB983004:TUB983023 TKF983004:TKF983023 TAJ983004:TAJ983023 SQN983004:SQN983023 SGR983004:SGR983023 RWV983004:RWV983023 RMZ983004:RMZ983023 RDD983004:RDD983023 QTH983004:QTH983023 QJL983004:QJL983023 PZP983004:PZP983023 PPT983004:PPT983023 PFX983004:PFX983023 OWB983004:OWB983023 OMF983004:OMF983023 OCJ983004:OCJ983023 NSN983004:NSN983023 NIR983004:NIR983023 MYV983004:MYV983023 MOZ983004:MOZ983023 MFD983004:MFD983023 LVH983004:LVH983023 LLL983004:LLL983023 LBP983004:LBP983023 KRT983004:KRT983023 KHX983004:KHX983023 JYB983004:JYB983023 JOF983004:JOF983023 JEJ983004:JEJ983023 IUN983004:IUN983023 IKR983004:IKR983023 IAV983004:IAV983023 HQZ983004:HQZ983023 HHD983004:HHD983023 GXH983004:GXH983023 GNL983004:GNL983023 GDP983004:GDP983023 FTT983004:FTT983023 FJX983004:FJX983023 FAB983004:FAB983023 EQF983004:EQF983023 EGJ983004:EGJ983023 DWN983004:DWN983023 DMR983004:DMR983023 DCV983004:DCV983023 CSZ983004:CSZ983023 CJD983004:CJD983023 BZH983004:BZH983023 BPL983004:BPL983023 BFP983004:BFP983023 AVT983004:AVT983023 ALX983004:ALX983023 ACB983004:ACB983023 SF983004:SF983023 IJ983004:IJ983023 WUV917468:WUV917487 WKZ917468:WKZ917487 WBD917468:WBD917487 VRH917468:VRH917487 VHL917468:VHL917487 UXP917468:UXP917487 UNT917468:UNT917487 UDX917468:UDX917487 TUB917468:TUB917487 TKF917468:TKF917487 TAJ917468:TAJ917487 SQN917468:SQN917487 SGR917468:SGR917487 RWV917468:RWV917487 RMZ917468:RMZ917487 RDD917468:RDD917487 QTH917468:QTH917487 QJL917468:QJL917487 PZP917468:PZP917487 PPT917468:PPT917487 PFX917468:PFX917487 OWB917468:OWB917487 OMF917468:OMF917487 OCJ917468:OCJ917487 NSN917468:NSN917487 NIR917468:NIR917487 MYV917468:MYV917487 MOZ917468:MOZ917487 MFD917468:MFD917487 LVH917468:LVH917487 LLL917468:LLL917487 LBP917468:LBP917487 KRT917468:KRT917487 KHX917468:KHX917487 JYB917468:JYB917487 JOF917468:JOF917487 JEJ917468:JEJ917487 IUN917468:IUN917487 IKR917468:IKR917487 IAV917468:IAV917487 HQZ917468:HQZ917487 HHD917468:HHD917487 GXH917468:GXH917487 GNL917468:GNL917487 GDP917468:GDP917487 FTT917468:FTT917487 FJX917468:FJX917487 FAB917468:FAB917487 EQF917468:EQF917487 EGJ917468:EGJ917487 DWN917468:DWN917487 DMR917468:DMR917487 DCV917468:DCV917487 CSZ917468:CSZ917487 CJD917468:CJD917487 BZH917468:BZH917487 BPL917468:BPL917487 BFP917468:BFP917487 AVT917468:AVT917487 ALX917468:ALX917487 ACB917468:ACB917487 SF917468:SF917487 IJ917468:IJ917487 WUV851932:WUV851951 WKZ851932:WKZ851951 WBD851932:WBD851951 VRH851932:VRH851951 VHL851932:VHL851951 UXP851932:UXP851951 UNT851932:UNT851951 UDX851932:UDX851951 TUB851932:TUB851951 TKF851932:TKF851951 TAJ851932:TAJ851951 SQN851932:SQN851951 SGR851932:SGR851951 RWV851932:RWV851951 RMZ851932:RMZ851951 RDD851932:RDD851951 QTH851932:QTH851951 QJL851932:QJL851951 PZP851932:PZP851951 PPT851932:PPT851951 PFX851932:PFX851951 OWB851932:OWB851951 OMF851932:OMF851951 OCJ851932:OCJ851951 NSN851932:NSN851951 NIR851932:NIR851951 MYV851932:MYV851951 MOZ851932:MOZ851951 MFD851932:MFD851951 LVH851932:LVH851951 LLL851932:LLL851951 LBP851932:LBP851951 KRT851932:KRT851951 KHX851932:KHX851951 JYB851932:JYB851951 JOF851932:JOF851951 JEJ851932:JEJ851951 IUN851932:IUN851951 IKR851932:IKR851951 IAV851932:IAV851951 HQZ851932:HQZ851951 HHD851932:HHD851951 GXH851932:GXH851951 GNL851932:GNL851951 GDP851932:GDP851951 FTT851932:FTT851951 FJX851932:FJX851951 FAB851932:FAB851951 EQF851932:EQF851951 EGJ851932:EGJ851951 DWN851932:DWN851951 DMR851932:DMR851951 DCV851932:DCV851951 CSZ851932:CSZ851951 CJD851932:CJD851951 BZH851932:BZH851951 BPL851932:BPL851951 BFP851932:BFP851951 AVT851932:AVT851951 ALX851932:ALX851951 ACB851932:ACB851951 SF851932:SF851951 IJ851932:IJ851951 WUV786396:WUV786415 WKZ786396:WKZ786415 WBD786396:WBD786415 VRH786396:VRH786415 VHL786396:VHL786415 UXP786396:UXP786415 UNT786396:UNT786415 UDX786396:UDX786415 TUB786396:TUB786415 TKF786396:TKF786415 TAJ786396:TAJ786415 SQN786396:SQN786415 SGR786396:SGR786415 RWV786396:RWV786415 RMZ786396:RMZ786415 RDD786396:RDD786415 QTH786396:QTH786415 QJL786396:QJL786415 PZP786396:PZP786415 PPT786396:PPT786415 PFX786396:PFX786415 OWB786396:OWB786415 OMF786396:OMF786415 OCJ786396:OCJ786415 NSN786396:NSN786415 NIR786396:NIR786415 MYV786396:MYV786415 MOZ786396:MOZ786415 MFD786396:MFD786415 LVH786396:LVH786415 LLL786396:LLL786415 LBP786396:LBP786415 KRT786396:KRT786415 KHX786396:KHX786415 JYB786396:JYB786415 JOF786396:JOF786415 JEJ786396:JEJ786415 IUN786396:IUN786415 IKR786396:IKR786415 IAV786396:IAV786415 HQZ786396:HQZ786415 HHD786396:HHD786415 GXH786396:GXH786415 GNL786396:GNL786415 GDP786396:GDP786415 FTT786396:FTT786415 FJX786396:FJX786415 FAB786396:FAB786415 EQF786396:EQF786415 EGJ786396:EGJ786415 DWN786396:DWN786415 DMR786396:DMR786415 DCV786396:DCV786415 CSZ786396:CSZ786415 CJD786396:CJD786415 BZH786396:BZH786415 BPL786396:BPL786415 BFP786396:BFP786415 AVT786396:AVT786415 ALX786396:ALX786415 ACB786396:ACB786415 SF786396:SF786415 IJ786396:IJ786415 WUV720860:WUV720879 WKZ720860:WKZ720879 WBD720860:WBD720879 VRH720860:VRH720879 VHL720860:VHL720879 UXP720860:UXP720879 UNT720860:UNT720879 UDX720860:UDX720879 TUB720860:TUB720879 TKF720860:TKF720879 TAJ720860:TAJ720879 SQN720860:SQN720879 SGR720860:SGR720879 RWV720860:RWV720879 RMZ720860:RMZ720879 RDD720860:RDD720879 QTH720860:QTH720879 QJL720860:QJL720879 PZP720860:PZP720879 PPT720860:PPT720879 PFX720860:PFX720879 OWB720860:OWB720879 OMF720860:OMF720879 OCJ720860:OCJ720879 NSN720860:NSN720879 NIR720860:NIR720879 MYV720860:MYV720879 MOZ720860:MOZ720879 MFD720860:MFD720879 LVH720860:LVH720879 LLL720860:LLL720879 LBP720860:LBP720879 KRT720860:KRT720879 KHX720860:KHX720879 JYB720860:JYB720879 JOF720860:JOF720879 JEJ720860:JEJ720879 IUN720860:IUN720879 IKR720860:IKR720879 IAV720860:IAV720879 HQZ720860:HQZ720879 HHD720860:HHD720879 GXH720860:GXH720879 GNL720860:GNL720879 GDP720860:GDP720879 FTT720860:FTT720879 FJX720860:FJX720879 FAB720860:FAB720879 EQF720860:EQF720879 EGJ720860:EGJ720879 DWN720860:DWN720879 DMR720860:DMR720879 DCV720860:DCV720879 CSZ720860:CSZ720879 CJD720860:CJD720879 BZH720860:BZH720879 BPL720860:BPL720879 BFP720860:BFP720879 AVT720860:AVT720879 ALX720860:ALX720879 ACB720860:ACB720879 SF720860:SF720879 IJ720860:IJ720879 WUV655324:WUV655343 WKZ655324:WKZ655343 WBD655324:WBD655343 VRH655324:VRH655343 VHL655324:VHL655343 UXP655324:UXP655343 UNT655324:UNT655343 UDX655324:UDX655343 TUB655324:TUB655343 TKF655324:TKF655343 TAJ655324:TAJ655343 SQN655324:SQN655343 SGR655324:SGR655343 RWV655324:RWV655343 RMZ655324:RMZ655343 RDD655324:RDD655343 QTH655324:QTH655343 QJL655324:QJL655343 PZP655324:PZP655343 PPT655324:PPT655343 PFX655324:PFX655343 OWB655324:OWB655343 OMF655324:OMF655343 OCJ655324:OCJ655343 NSN655324:NSN655343 NIR655324:NIR655343 MYV655324:MYV655343 MOZ655324:MOZ655343 MFD655324:MFD655343 LVH655324:LVH655343 LLL655324:LLL655343 LBP655324:LBP655343 KRT655324:KRT655343 KHX655324:KHX655343 JYB655324:JYB655343 JOF655324:JOF655343 JEJ655324:JEJ655343 IUN655324:IUN655343 IKR655324:IKR655343 IAV655324:IAV655343 HQZ655324:HQZ655343 HHD655324:HHD655343 GXH655324:GXH655343 GNL655324:GNL655343 GDP655324:GDP655343 FTT655324:FTT655343 FJX655324:FJX655343 FAB655324:FAB655343 EQF655324:EQF655343 EGJ655324:EGJ655343 DWN655324:DWN655343 DMR655324:DMR655343 DCV655324:DCV655343 CSZ655324:CSZ655343 CJD655324:CJD655343 BZH655324:BZH655343 BPL655324:BPL655343 BFP655324:BFP655343 AVT655324:AVT655343 ALX655324:ALX655343 ACB655324:ACB655343 SF655324:SF655343 IJ655324:IJ655343 WUV589788:WUV589807 WKZ589788:WKZ589807 WBD589788:WBD589807 VRH589788:VRH589807 VHL589788:VHL589807 UXP589788:UXP589807 UNT589788:UNT589807 UDX589788:UDX589807 TUB589788:TUB589807 TKF589788:TKF589807 TAJ589788:TAJ589807 SQN589788:SQN589807 SGR589788:SGR589807 RWV589788:RWV589807 RMZ589788:RMZ589807 RDD589788:RDD589807 QTH589788:QTH589807 QJL589788:QJL589807 PZP589788:PZP589807 PPT589788:PPT589807 PFX589788:PFX589807 OWB589788:OWB589807 OMF589788:OMF589807 OCJ589788:OCJ589807 NSN589788:NSN589807 NIR589788:NIR589807 MYV589788:MYV589807 MOZ589788:MOZ589807 MFD589788:MFD589807 LVH589788:LVH589807 LLL589788:LLL589807 LBP589788:LBP589807 KRT589788:KRT589807 KHX589788:KHX589807 JYB589788:JYB589807 JOF589788:JOF589807 JEJ589788:JEJ589807 IUN589788:IUN589807 IKR589788:IKR589807 IAV589788:IAV589807 HQZ589788:HQZ589807 HHD589788:HHD589807 GXH589788:GXH589807 GNL589788:GNL589807 GDP589788:GDP589807 FTT589788:FTT589807 FJX589788:FJX589807 FAB589788:FAB589807 EQF589788:EQF589807 EGJ589788:EGJ589807 DWN589788:DWN589807 DMR589788:DMR589807 DCV589788:DCV589807 CSZ589788:CSZ589807 CJD589788:CJD589807 BZH589788:BZH589807 BPL589788:BPL589807 BFP589788:BFP589807 AVT589788:AVT589807 ALX589788:ALX589807 ACB589788:ACB589807 SF589788:SF589807 IJ589788:IJ589807 WUV524252:WUV524271 WKZ524252:WKZ524271 WBD524252:WBD524271 VRH524252:VRH524271 VHL524252:VHL524271 UXP524252:UXP524271 UNT524252:UNT524271 UDX524252:UDX524271 TUB524252:TUB524271 TKF524252:TKF524271 TAJ524252:TAJ524271 SQN524252:SQN524271 SGR524252:SGR524271 RWV524252:RWV524271 RMZ524252:RMZ524271 RDD524252:RDD524271 QTH524252:QTH524271 QJL524252:QJL524271 PZP524252:PZP524271 PPT524252:PPT524271 PFX524252:PFX524271 OWB524252:OWB524271 OMF524252:OMF524271 OCJ524252:OCJ524271 NSN524252:NSN524271 NIR524252:NIR524271 MYV524252:MYV524271 MOZ524252:MOZ524271 MFD524252:MFD524271 LVH524252:LVH524271 LLL524252:LLL524271 LBP524252:LBP524271 KRT524252:KRT524271 KHX524252:KHX524271 JYB524252:JYB524271 JOF524252:JOF524271 JEJ524252:JEJ524271 IUN524252:IUN524271 IKR524252:IKR524271 IAV524252:IAV524271 HQZ524252:HQZ524271 HHD524252:HHD524271 GXH524252:GXH524271 GNL524252:GNL524271 GDP524252:GDP524271 FTT524252:FTT524271 FJX524252:FJX524271 FAB524252:FAB524271 EQF524252:EQF524271 EGJ524252:EGJ524271 DWN524252:DWN524271 DMR524252:DMR524271 DCV524252:DCV524271 CSZ524252:CSZ524271 CJD524252:CJD524271 BZH524252:BZH524271 BPL524252:BPL524271 BFP524252:BFP524271 AVT524252:AVT524271 ALX524252:ALX524271 ACB524252:ACB524271 SF524252:SF524271 IJ524252:IJ524271 WUV458716:WUV458735 WKZ458716:WKZ458735 WBD458716:WBD458735 VRH458716:VRH458735 VHL458716:VHL458735 UXP458716:UXP458735 UNT458716:UNT458735 UDX458716:UDX458735 TUB458716:TUB458735 TKF458716:TKF458735 TAJ458716:TAJ458735 SQN458716:SQN458735 SGR458716:SGR458735 RWV458716:RWV458735 RMZ458716:RMZ458735 RDD458716:RDD458735 QTH458716:QTH458735 QJL458716:QJL458735 PZP458716:PZP458735 PPT458716:PPT458735 PFX458716:PFX458735 OWB458716:OWB458735 OMF458716:OMF458735 OCJ458716:OCJ458735 NSN458716:NSN458735 NIR458716:NIR458735 MYV458716:MYV458735 MOZ458716:MOZ458735 MFD458716:MFD458735 LVH458716:LVH458735 LLL458716:LLL458735 LBP458716:LBP458735 KRT458716:KRT458735 KHX458716:KHX458735 JYB458716:JYB458735 JOF458716:JOF458735 JEJ458716:JEJ458735 IUN458716:IUN458735 IKR458716:IKR458735 IAV458716:IAV458735 HQZ458716:HQZ458735 HHD458716:HHD458735 GXH458716:GXH458735 GNL458716:GNL458735 GDP458716:GDP458735 FTT458716:FTT458735 FJX458716:FJX458735 FAB458716:FAB458735 EQF458716:EQF458735 EGJ458716:EGJ458735 DWN458716:DWN458735 DMR458716:DMR458735 DCV458716:DCV458735 CSZ458716:CSZ458735 CJD458716:CJD458735 BZH458716:BZH458735 BPL458716:BPL458735 BFP458716:BFP458735 AVT458716:AVT458735 ALX458716:ALX458735 ACB458716:ACB458735 SF458716:SF458735 IJ458716:IJ458735 WUV393180:WUV393199 WKZ393180:WKZ393199 WBD393180:WBD393199 VRH393180:VRH393199 VHL393180:VHL393199 UXP393180:UXP393199 UNT393180:UNT393199 UDX393180:UDX393199 TUB393180:TUB393199 TKF393180:TKF393199 TAJ393180:TAJ393199 SQN393180:SQN393199 SGR393180:SGR393199 RWV393180:RWV393199 RMZ393180:RMZ393199 RDD393180:RDD393199 QTH393180:QTH393199 QJL393180:QJL393199 PZP393180:PZP393199 PPT393180:PPT393199 PFX393180:PFX393199 OWB393180:OWB393199 OMF393180:OMF393199 OCJ393180:OCJ393199 NSN393180:NSN393199 NIR393180:NIR393199 MYV393180:MYV393199 MOZ393180:MOZ393199 MFD393180:MFD393199 LVH393180:LVH393199 LLL393180:LLL393199 LBP393180:LBP393199 KRT393180:KRT393199 KHX393180:KHX393199 JYB393180:JYB393199 JOF393180:JOF393199 JEJ393180:JEJ393199 IUN393180:IUN393199 IKR393180:IKR393199 IAV393180:IAV393199 HQZ393180:HQZ393199 HHD393180:HHD393199 GXH393180:GXH393199 GNL393180:GNL393199 GDP393180:GDP393199 FTT393180:FTT393199 FJX393180:FJX393199 FAB393180:FAB393199 EQF393180:EQF393199 EGJ393180:EGJ393199 DWN393180:DWN393199 DMR393180:DMR393199 DCV393180:DCV393199 CSZ393180:CSZ393199 CJD393180:CJD393199 BZH393180:BZH393199 BPL393180:BPL393199 BFP393180:BFP393199 AVT393180:AVT393199 ALX393180:ALX393199 ACB393180:ACB393199 SF393180:SF393199 IJ393180:IJ393199 WUV327644:WUV327663 WKZ327644:WKZ327663 WBD327644:WBD327663 VRH327644:VRH327663 VHL327644:VHL327663 UXP327644:UXP327663 UNT327644:UNT327663 UDX327644:UDX327663 TUB327644:TUB327663 TKF327644:TKF327663 TAJ327644:TAJ327663 SQN327644:SQN327663 SGR327644:SGR327663 RWV327644:RWV327663 RMZ327644:RMZ327663 RDD327644:RDD327663 QTH327644:QTH327663 QJL327644:QJL327663 PZP327644:PZP327663 PPT327644:PPT327663 PFX327644:PFX327663 OWB327644:OWB327663 OMF327644:OMF327663 OCJ327644:OCJ327663 NSN327644:NSN327663 NIR327644:NIR327663 MYV327644:MYV327663 MOZ327644:MOZ327663 MFD327644:MFD327663 LVH327644:LVH327663 LLL327644:LLL327663 LBP327644:LBP327663 KRT327644:KRT327663 KHX327644:KHX327663 JYB327644:JYB327663 JOF327644:JOF327663 JEJ327644:JEJ327663 IUN327644:IUN327663 IKR327644:IKR327663 IAV327644:IAV327663 HQZ327644:HQZ327663 HHD327644:HHD327663 GXH327644:GXH327663 GNL327644:GNL327663 GDP327644:GDP327663 FTT327644:FTT327663 FJX327644:FJX327663 FAB327644:FAB327663 EQF327644:EQF327663 EGJ327644:EGJ327663 DWN327644:DWN327663 DMR327644:DMR327663 DCV327644:DCV327663 CSZ327644:CSZ327663 CJD327644:CJD327663 BZH327644:BZH327663 BPL327644:BPL327663 BFP327644:BFP327663 AVT327644:AVT327663 ALX327644:ALX327663 ACB327644:ACB327663 SF327644:SF327663 IJ327644:IJ327663 WUV262108:WUV262127 WKZ262108:WKZ262127 WBD262108:WBD262127 VRH262108:VRH262127 VHL262108:VHL262127 UXP262108:UXP262127 UNT262108:UNT262127 UDX262108:UDX262127 TUB262108:TUB262127 TKF262108:TKF262127 TAJ262108:TAJ262127 SQN262108:SQN262127 SGR262108:SGR262127 RWV262108:RWV262127 RMZ262108:RMZ262127 RDD262108:RDD262127 QTH262108:QTH262127 QJL262108:QJL262127 PZP262108:PZP262127 PPT262108:PPT262127 PFX262108:PFX262127 OWB262108:OWB262127 OMF262108:OMF262127 OCJ262108:OCJ262127 NSN262108:NSN262127 NIR262108:NIR262127 MYV262108:MYV262127 MOZ262108:MOZ262127 MFD262108:MFD262127 LVH262108:LVH262127 LLL262108:LLL262127 LBP262108:LBP262127 KRT262108:KRT262127 KHX262108:KHX262127 JYB262108:JYB262127 JOF262108:JOF262127 JEJ262108:JEJ262127 IUN262108:IUN262127 IKR262108:IKR262127 IAV262108:IAV262127 HQZ262108:HQZ262127 HHD262108:HHD262127 GXH262108:GXH262127 GNL262108:GNL262127 GDP262108:GDP262127 FTT262108:FTT262127 FJX262108:FJX262127 FAB262108:FAB262127 EQF262108:EQF262127 EGJ262108:EGJ262127 DWN262108:DWN262127 DMR262108:DMR262127 DCV262108:DCV262127 CSZ262108:CSZ262127 CJD262108:CJD262127 BZH262108:BZH262127 BPL262108:BPL262127 BFP262108:BFP262127 AVT262108:AVT262127 ALX262108:ALX262127 ACB262108:ACB262127 SF262108:SF262127 IJ262108:IJ262127 WUV196572:WUV196591 WKZ196572:WKZ196591 WBD196572:WBD196591 VRH196572:VRH196591 VHL196572:VHL196591 UXP196572:UXP196591 UNT196572:UNT196591 UDX196572:UDX196591 TUB196572:TUB196591 TKF196572:TKF196591 TAJ196572:TAJ196591 SQN196572:SQN196591 SGR196572:SGR196591 RWV196572:RWV196591 RMZ196572:RMZ196591 RDD196572:RDD196591 QTH196572:QTH196591 QJL196572:QJL196591 PZP196572:PZP196591 PPT196572:PPT196591 PFX196572:PFX196591 OWB196572:OWB196591 OMF196572:OMF196591 OCJ196572:OCJ196591 NSN196572:NSN196591 NIR196572:NIR196591 MYV196572:MYV196591 MOZ196572:MOZ196591 MFD196572:MFD196591 LVH196572:LVH196591 LLL196572:LLL196591 LBP196572:LBP196591 KRT196572:KRT196591 KHX196572:KHX196591 JYB196572:JYB196591 JOF196572:JOF196591 JEJ196572:JEJ196591 IUN196572:IUN196591 IKR196572:IKR196591 IAV196572:IAV196591 HQZ196572:HQZ196591 HHD196572:HHD196591 GXH196572:GXH196591 GNL196572:GNL196591 GDP196572:GDP196591 FTT196572:FTT196591 FJX196572:FJX196591 FAB196572:FAB196591 EQF196572:EQF196591 EGJ196572:EGJ196591 DWN196572:DWN196591 DMR196572:DMR196591 DCV196572:DCV196591 CSZ196572:CSZ196591 CJD196572:CJD196591 BZH196572:BZH196591 BPL196572:BPL196591 BFP196572:BFP196591 AVT196572:AVT196591 ALX196572:ALX196591 ACB196572:ACB196591 SF196572:SF196591 IJ196572:IJ196591 WUV131036:WUV131055 WKZ131036:WKZ131055 WBD131036:WBD131055 VRH131036:VRH131055 VHL131036:VHL131055 UXP131036:UXP131055 UNT131036:UNT131055 UDX131036:UDX131055 TUB131036:TUB131055 TKF131036:TKF131055 TAJ131036:TAJ131055 SQN131036:SQN131055 SGR131036:SGR131055 RWV131036:RWV131055 RMZ131036:RMZ131055 RDD131036:RDD131055 QTH131036:QTH131055 QJL131036:QJL131055 PZP131036:PZP131055 PPT131036:PPT131055 PFX131036:PFX131055 OWB131036:OWB131055 OMF131036:OMF131055 OCJ131036:OCJ131055 NSN131036:NSN131055 NIR131036:NIR131055 MYV131036:MYV131055 MOZ131036:MOZ131055 MFD131036:MFD131055 LVH131036:LVH131055 LLL131036:LLL131055 LBP131036:LBP131055 KRT131036:KRT131055 KHX131036:KHX131055 JYB131036:JYB131055 JOF131036:JOF131055 JEJ131036:JEJ131055 IUN131036:IUN131055 IKR131036:IKR131055 IAV131036:IAV131055 HQZ131036:HQZ131055 HHD131036:HHD131055 GXH131036:GXH131055 GNL131036:GNL131055 GDP131036:GDP131055 FTT131036:FTT131055 FJX131036:FJX131055 FAB131036:FAB131055 EQF131036:EQF131055 EGJ131036:EGJ131055 DWN131036:DWN131055 DMR131036:DMR131055 DCV131036:DCV131055 CSZ131036:CSZ131055 CJD131036:CJD131055 BZH131036:BZH131055 BPL131036:BPL131055 BFP131036:BFP131055 AVT131036:AVT131055 ALX131036:ALX131055 ACB131036:ACB131055 SF131036:SF131055 IJ131036:IJ131055 WUV65500:WUV65519 WKZ65500:WKZ65519 WBD65500:WBD65519 VRH65500:VRH65519 VHL65500:VHL65519 UXP65500:UXP65519 UNT65500:UNT65519 UDX65500:UDX65519 TUB65500:TUB65519 TKF65500:TKF65519 TAJ65500:TAJ65519 SQN65500:SQN65519 SGR65500:SGR65519 RWV65500:RWV65519 RMZ65500:RMZ65519 RDD65500:RDD65519 QTH65500:QTH65519 QJL65500:QJL65519 PZP65500:PZP65519 PPT65500:PPT65519 PFX65500:PFX65519 OWB65500:OWB65519 OMF65500:OMF65519 OCJ65500:OCJ65519 NSN65500:NSN65519 NIR65500:NIR65519 MYV65500:MYV65519 MOZ65500:MOZ65519 MFD65500:MFD65519 LVH65500:LVH65519 LLL65500:LLL65519 LBP65500:LBP65519 KRT65500:KRT65519 KHX65500:KHX65519 JYB65500:JYB65519 JOF65500:JOF65519 JEJ65500:JEJ65519 IUN65500:IUN65519 IKR65500:IKR65519 IAV65500:IAV65519 HQZ65500:HQZ65519 HHD65500:HHD65519 GXH65500:GXH65519 GNL65500:GNL65519 GDP65500:GDP65519 FTT65500:FTT65519 FJX65500:FJX65519 FAB65500:FAB65519 EQF65500:EQF65519 EGJ65500:EGJ65519 DWN65500:DWN65519 DMR65500:DMR65519 DCV65500:DCV65519 CSZ65500:CSZ65519 CJD65500:CJD65519 BZH65500:BZH65519 BPL65500:BPL65519 BFP65500:BFP65519 AVT65500:AVT65519 ALX65500:ALX65519 ACB65500:ACB65519 SF65500:SF65519 IJ65500:IJ65519" xr:uid="{00000000-0002-0000-1800-000005000000}">
      <formula1>$B$4:$B$5</formula1>
    </dataValidation>
    <dataValidation allowBlank="1" showInputMessage="1" showErrorMessage="1" promptTitle="加算Ⅲによる賃金改善額（その他）" prompt="加算Ⅲによる賃金改善額のうち、一時金等で支給した額入力してください。" sqref="K8:K50" xr:uid="{09B63383-EAEC-4F31-AD86-DFCD8E493913}"/>
    <dataValidation showInputMessage="1" showErrorMessage="1" promptTitle="改善した給与項目" prompt="賃金台帳における給与項目の名称を入力してください。_x000a_（例）「処遇改善Ⅲ」など" sqref="H8:H50" xr:uid="{E9931F3F-5ECF-4255-B748-31708133DD96}"/>
    <dataValidation allowBlank="1" showInputMessage="1" showErrorMessage="1" promptTitle="職種" prompt="職員の職種を入力してください。_x000a_例：保育士、栄養士、調理員、看護士　など" sqref="E8:E50" xr:uid="{336FC7C2-C502-4083-9FE1-39B7E95ED156}"/>
    <dataValidation allowBlank="1" showInputMessage="1" showErrorMessage="1" promptTitle="加算Ⅲによる賃金改善額（基本給及び手当）" prompt="加算Ⅲによる賃金改善額のうち、基本給及び決まって毎月支払う手当（年額）を入力してください。_x000a_（例）9,000円×12か月＝108,000円_x000a_" sqref="J8:J50" xr:uid="{0DC9995D-5AD0-4BD6-A824-F350EC9D1C83}"/>
  </dataValidations>
  <pageMargins left="0.70866141732283472" right="0.70866141732283472" top="0.74803149606299213" bottom="0.74803149606299213" header="0.31496062992125984" footer="0.31496062992125984"/>
  <pageSetup paperSize="9" scale="3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pageSetUpPr fitToPage="1"/>
  </sheetPr>
  <dimension ref="A1:H20"/>
  <sheetViews>
    <sheetView showGridLines="0" view="pageBreakPreview" zoomScale="85" zoomScaleNormal="100" zoomScaleSheetLayoutView="85" workbookViewId="0">
      <selection activeCell="D9" sqref="D9"/>
    </sheetView>
  </sheetViews>
  <sheetFormatPr defaultColWidth="9" defaultRowHeight="18" customHeight="1"/>
  <cols>
    <col min="1" max="1" width="5" style="1" customWidth="1"/>
    <col min="2" max="2" width="15.6640625" style="1" customWidth="1"/>
    <col min="3" max="3" width="14.6640625" style="1" customWidth="1"/>
    <col min="4" max="4" width="22" style="1" customWidth="1"/>
    <col min="5" max="8" width="13.77734375" style="1" customWidth="1"/>
    <col min="9" max="16384" width="9" style="1"/>
  </cols>
  <sheetData>
    <row r="1" spans="1:8" ht="18" customHeight="1" thickBot="1">
      <c r="A1" s="121" t="s">
        <v>210</v>
      </c>
      <c r="B1" s="122"/>
      <c r="C1" s="122"/>
      <c r="D1" s="122"/>
      <c r="E1" s="122"/>
      <c r="F1" s="122"/>
      <c r="G1" s="122"/>
      <c r="H1" s="122"/>
    </row>
    <row r="2" spans="1:8" ht="18" customHeight="1" thickBot="1">
      <c r="A2" s="122"/>
      <c r="B2" s="122"/>
      <c r="C2" s="122"/>
      <c r="D2" s="123" t="s">
        <v>25</v>
      </c>
      <c r="E2" s="1573">
        <f>【様式10】実績報告書!AA5</f>
        <v>0</v>
      </c>
      <c r="F2" s="1574"/>
      <c r="G2" s="1574"/>
      <c r="H2" s="1575"/>
    </row>
    <row r="3" spans="1:8" ht="18" customHeight="1">
      <c r="A3" s="122"/>
      <c r="B3" s="122"/>
      <c r="C3" s="122"/>
      <c r="D3" s="122"/>
      <c r="E3" s="122"/>
      <c r="F3" s="122"/>
      <c r="G3" s="122"/>
      <c r="H3" s="122"/>
    </row>
    <row r="4" spans="1:8" ht="18" customHeight="1">
      <c r="A4" s="1576" t="s">
        <v>117</v>
      </c>
      <c r="B4" s="1576"/>
      <c r="C4" s="1576"/>
      <c r="D4" s="1576"/>
      <c r="E4" s="1576"/>
      <c r="F4" s="1576"/>
      <c r="G4" s="1576"/>
      <c r="H4" s="130"/>
    </row>
    <row r="5" spans="1:8" ht="18" customHeight="1" thickBot="1">
      <c r="A5" s="124"/>
      <c r="B5" s="124"/>
      <c r="C5" s="124"/>
      <c r="D5" s="124"/>
      <c r="E5" s="124"/>
      <c r="F5" s="124"/>
      <c r="G5" s="124"/>
      <c r="H5" s="124"/>
    </row>
    <row r="6" spans="1:8" ht="39.9" customHeight="1">
      <c r="A6" s="1092" t="s">
        <v>60</v>
      </c>
      <c r="B6" s="1094" t="s">
        <v>61</v>
      </c>
      <c r="C6" s="1094" t="s">
        <v>62</v>
      </c>
      <c r="D6" s="1094" t="s">
        <v>63</v>
      </c>
      <c r="E6" s="1096" t="s">
        <v>180</v>
      </c>
      <c r="F6" s="1097"/>
      <c r="G6" s="1096" t="s">
        <v>181</v>
      </c>
      <c r="H6" s="1098"/>
    </row>
    <row r="7" spans="1:8" ht="56.1" customHeight="1" thickBot="1">
      <c r="A7" s="1093"/>
      <c r="B7" s="1095"/>
      <c r="C7" s="1095"/>
      <c r="D7" s="1095"/>
      <c r="E7" s="78"/>
      <c r="F7" s="61" t="s">
        <v>182</v>
      </c>
      <c r="G7" s="7"/>
      <c r="H7" s="62" t="s">
        <v>182</v>
      </c>
    </row>
    <row r="8" spans="1:8" ht="18" customHeight="1">
      <c r="A8" s="437" t="s">
        <v>67</v>
      </c>
      <c r="B8" s="438" t="s">
        <v>68</v>
      </c>
      <c r="C8" s="438" t="s">
        <v>69</v>
      </c>
      <c r="D8" s="438" t="s">
        <v>70</v>
      </c>
      <c r="E8" s="439">
        <v>200000</v>
      </c>
      <c r="F8" s="165"/>
      <c r="G8" s="165"/>
      <c r="H8" s="166"/>
    </row>
    <row r="9" spans="1:8" ht="18" customHeight="1">
      <c r="A9" s="416"/>
      <c r="B9" s="417"/>
      <c r="C9" s="417"/>
      <c r="D9" s="417"/>
      <c r="E9" s="418"/>
      <c r="F9" s="419"/>
      <c r="G9" s="419"/>
      <c r="H9" s="420"/>
    </row>
    <row r="10" spans="1:8" ht="18" customHeight="1">
      <c r="A10" s="416"/>
      <c r="B10" s="417"/>
      <c r="C10" s="417"/>
      <c r="D10" s="417"/>
      <c r="E10" s="418"/>
      <c r="F10" s="419"/>
      <c r="G10" s="419"/>
      <c r="H10" s="420"/>
    </row>
    <row r="11" spans="1:8" ht="18" customHeight="1">
      <c r="A11" s="416"/>
      <c r="B11" s="417"/>
      <c r="C11" s="417"/>
      <c r="D11" s="417"/>
      <c r="E11" s="418"/>
      <c r="F11" s="419"/>
      <c r="G11" s="419"/>
      <c r="H11" s="420"/>
    </row>
    <row r="12" spans="1:8" ht="18" customHeight="1">
      <c r="A12" s="416"/>
      <c r="B12" s="417"/>
      <c r="C12" s="417"/>
      <c r="D12" s="417"/>
      <c r="E12" s="418"/>
      <c r="F12" s="419"/>
      <c r="G12" s="419"/>
      <c r="H12" s="420"/>
    </row>
    <row r="13" spans="1:8" ht="18" customHeight="1">
      <c r="A13" s="416"/>
      <c r="B13" s="417"/>
      <c r="C13" s="417"/>
      <c r="D13" s="417"/>
      <c r="E13" s="418"/>
      <c r="F13" s="419"/>
      <c r="G13" s="419"/>
      <c r="H13" s="420"/>
    </row>
    <row r="14" spans="1:8" ht="18" customHeight="1">
      <c r="A14" s="416"/>
      <c r="B14" s="417"/>
      <c r="C14" s="417"/>
      <c r="D14" s="417"/>
      <c r="E14" s="418"/>
      <c r="F14" s="419"/>
      <c r="G14" s="419"/>
      <c r="H14" s="420"/>
    </row>
    <row r="15" spans="1:8" ht="18" customHeight="1">
      <c r="A15" s="416"/>
      <c r="B15" s="417"/>
      <c r="C15" s="417"/>
      <c r="D15" s="417"/>
      <c r="E15" s="418"/>
      <c r="F15" s="419"/>
      <c r="G15" s="419"/>
      <c r="H15" s="420"/>
    </row>
    <row r="16" spans="1:8" ht="18" customHeight="1">
      <c r="A16" s="416"/>
      <c r="B16" s="417"/>
      <c r="C16" s="417"/>
      <c r="D16" s="417"/>
      <c r="E16" s="418"/>
      <c r="F16" s="419"/>
      <c r="G16" s="419"/>
      <c r="H16" s="420"/>
    </row>
    <row r="17" spans="1:8" ht="18" customHeight="1" thickBot="1">
      <c r="A17" s="421"/>
      <c r="B17" s="422"/>
      <c r="C17" s="422"/>
      <c r="D17" s="422"/>
      <c r="E17" s="423"/>
      <c r="F17" s="424"/>
      <c r="G17" s="424"/>
      <c r="H17" s="425"/>
    </row>
    <row r="18" spans="1:8" ht="18" customHeight="1" thickBot="1">
      <c r="A18" s="1573" t="s">
        <v>71</v>
      </c>
      <c r="B18" s="1574"/>
      <c r="C18" s="1574"/>
      <c r="D18" s="1577"/>
      <c r="E18" s="426">
        <f>SUM(E9:E17)</f>
        <v>0</v>
      </c>
      <c r="F18" s="427">
        <f>SUM(F9:F17)</f>
        <v>0</v>
      </c>
      <c r="G18" s="427">
        <f>SUM(G9:G17)</f>
        <v>0</v>
      </c>
      <c r="H18" s="428">
        <f>SUM(H9:H17)</f>
        <v>0</v>
      </c>
    </row>
    <row r="19" spans="1:8" ht="18" customHeight="1">
      <c r="A19" s="125" t="s">
        <v>17</v>
      </c>
      <c r="B19" s="1569" t="s">
        <v>183</v>
      </c>
      <c r="C19" s="1569"/>
      <c r="D19" s="1569"/>
      <c r="E19" s="1569"/>
      <c r="F19" s="1569"/>
      <c r="G19" s="1569"/>
      <c r="H19" s="1570"/>
    </row>
    <row r="20" spans="1:8" ht="18" customHeight="1">
      <c r="A20" s="126"/>
      <c r="B20" s="1571"/>
      <c r="C20" s="1571"/>
      <c r="D20" s="1571"/>
      <c r="E20" s="1571"/>
      <c r="F20" s="1571"/>
      <c r="G20" s="1571"/>
      <c r="H20" s="1572"/>
    </row>
  </sheetData>
  <sheetProtection insertColumns="0" insertRows="0"/>
  <mergeCells count="10">
    <mergeCell ref="B19:H20"/>
    <mergeCell ref="E2:H2"/>
    <mergeCell ref="A4:G4"/>
    <mergeCell ref="A18:D18"/>
    <mergeCell ref="A6:A7"/>
    <mergeCell ref="B6:B7"/>
    <mergeCell ref="C6:C7"/>
    <mergeCell ref="D6:D7"/>
    <mergeCell ref="E6:F6"/>
    <mergeCell ref="G6:H6"/>
  </mergeCells>
  <phoneticPr fontId="4"/>
  <conditionalFormatting sqref="A8:H17">
    <cfRule type="containsBlanks" dxfId="0" priority="1">
      <formula>LEN(TRIM(A8))=0</formula>
    </cfRule>
  </conditionalFormatting>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02656ad-25e1-4290-9c54-4f92fcdcad21">
      <Terms xmlns="http://schemas.microsoft.com/office/infopath/2007/PartnerControls"/>
    </lcf76f155ced4ddcb4097134ff3c332f>
    <TaxCatchAll xmlns="7f1e29f5-1aa2-4ed7-a4c5-0f459278da93" xsi:nil="true"/>
    <_Flow_SignoffStatus xmlns="e02656ad-25e1-4290-9c54-4f92fcdcad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49EC1B8497D47AF2D8CE59E582157" ma:contentTypeVersion="13" ma:contentTypeDescription="新しいドキュメントを作成します。" ma:contentTypeScope="" ma:versionID="a355f7fb00f267bdd9f2ebb34d5bfbce">
  <xsd:schema xmlns:xsd="http://www.w3.org/2001/XMLSchema" xmlns:xs="http://www.w3.org/2001/XMLSchema" xmlns:p="http://schemas.microsoft.com/office/2006/metadata/properties" xmlns:ns2="e02656ad-25e1-4290-9c54-4f92fcdcad21" xmlns:ns3="7f1e29f5-1aa2-4ed7-a4c5-0f459278da93" targetNamespace="http://schemas.microsoft.com/office/2006/metadata/properties" ma:root="true" ma:fieldsID="63c591611cbd375859af0fd041357e3f" ns2:_="" ns3:_="">
    <xsd:import namespace="e02656ad-25e1-4290-9c54-4f92fcdcad2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2656ad-25e1-4290-9c54-4f92fcdca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17C904-477B-4C48-9782-17CCC5BE70A7}">
  <ds:schemaRefs>
    <ds:schemaRef ds:uri="http://schemas.microsoft.com/sharepoint/v3/contenttype/forms"/>
  </ds:schemaRefs>
</ds:datastoreItem>
</file>

<file path=customXml/itemProps2.xml><?xml version="1.0" encoding="utf-8"?>
<ds:datastoreItem xmlns:ds="http://schemas.openxmlformats.org/officeDocument/2006/customXml" ds:itemID="{5882AB0E-5754-4B29-9143-6F2B33EFFC29}">
  <ds:schemaRefs>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7f1e29f5-1aa2-4ed7-a4c5-0f459278da93"/>
    <ds:schemaRef ds:uri="e02656ad-25e1-4290-9c54-4f92fcdcad21"/>
  </ds:schemaRefs>
</ds:datastoreItem>
</file>

<file path=customXml/itemProps3.xml><?xml version="1.0" encoding="utf-8"?>
<ds:datastoreItem xmlns:ds="http://schemas.openxmlformats.org/officeDocument/2006/customXml" ds:itemID="{6EB25503-A884-4E06-B514-1632FE0F72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2656ad-25e1-4290-9c54-4f92fcdcad2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構想</vt:lpstr>
      <vt:lpstr>事業者入力作成要領</vt:lpstr>
      <vt:lpstr>事業者入力</vt:lpstr>
      <vt:lpstr>【様式６関係】作成要領 </vt:lpstr>
      <vt:lpstr>【様式６】実績報告書Ⅰ</vt:lpstr>
      <vt:lpstr>【様式６別添１】賃金改善明細書（職員別）</vt:lpstr>
      <vt:lpstr>※起点賃金水準の出し方例</vt:lpstr>
      <vt:lpstr>【様式６別添２】一覧表</vt:lpstr>
      <vt:lpstr>【様式８関係】作成要領</vt:lpstr>
      <vt:lpstr>【様式８】実績報告書Ⅱ</vt:lpstr>
      <vt:lpstr>【様式８別添１】内訳書</vt:lpstr>
      <vt:lpstr>【様式８別添２】一覧表</vt:lpstr>
      <vt:lpstr>【様式10関係】作成要領 </vt:lpstr>
      <vt:lpstr>【様式10】実績報告書</vt:lpstr>
      <vt:lpstr>【様式10別添１】賃金改善明細書（職員別）</vt:lpstr>
      <vt:lpstr>【様式10別添２】配分変更一覧表</vt:lpstr>
      <vt:lpstr>【様式10】実績報告書!Print_Area</vt:lpstr>
      <vt:lpstr>'【様式10関係】作成要領 '!Print_Area</vt:lpstr>
      <vt:lpstr>'【様式10別添１】賃金改善明細書（職員別）'!Print_Area</vt:lpstr>
      <vt:lpstr>【様式10別添２】配分変更一覧表!Print_Area</vt:lpstr>
      <vt:lpstr>【様式６】実績報告書Ⅰ!Print_Area</vt:lpstr>
      <vt:lpstr>'【様式６関係】作成要領 '!Print_Area</vt:lpstr>
      <vt:lpstr>'【様式６別添１】賃金改善明細書（職員別）'!Print_Area</vt:lpstr>
      <vt:lpstr>【様式６別添２】一覧表!Print_Area</vt:lpstr>
      <vt:lpstr>【様式８】実績報告書Ⅱ!Print_Area</vt:lpstr>
      <vt:lpstr>【様式８関係】作成要領!Print_Area</vt:lpstr>
      <vt:lpstr>【様式８別添１】内訳書!Print_Area</vt:lpstr>
      <vt:lpstr>【様式８別添２】一覧表!Print_Area</vt:lpstr>
      <vt:lpstr>※起点賃金水準の出し方例!Print_Area</vt:lpstr>
      <vt:lpstr>事業者入力!Print_Area</vt:lpstr>
      <vt:lpstr>事業者入力作成要領!Print_Area</vt:lpstr>
      <vt:lpstr>'【様式６別添１】賃金改善明細書（職員別）'!Print_Titles</vt:lpstr>
      <vt:lpstr>事業者入力作成要領!Print_Titles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2023-06-06T04:10:14Z</dcterms:created>
  <dcterms:modified xsi:type="dcterms:W3CDTF">2025-07-31T04:54:49Z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15714600</vt:r8>
  </property>
  <property fmtid="{D5CDD505-2E9C-101B-9397-08002B2CF9AE}" pid="3" name="MediaServiceImageTags">
    <vt:lpwstr/>
  </property>
  <property fmtid="{D5CDD505-2E9C-101B-9397-08002B2CF9AE}" pid="4" name="ContentTypeId">
    <vt:lpwstr>0x010100A2349EC1B8497D47AF2D8CE59E582157</vt:lpwstr>
  </property>
</Properties>
</file>