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下水道施設課共用\維持管理共通（主に浄化センター）\★業務委託共通\再生可能エネルギー電力購入\①入札実施\ホームページ掲載用ファイル\"/>
    </mc:Choice>
  </mc:AlternateContent>
  <xr:revisionPtr revIDLastSave="0" documentId="13_ncr:1_{28A24F4F-CF9A-4314-9174-5208AC542345}" xr6:coauthVersionLast="47" xr6:coauthVersionMax="47" xr10:uidLastSave="{00000000-0000-0000-0000-000000000000}"/>
  <bookViews>
    <workbookView xWindow="22932" yWindow="-1488" windowWidth="23256" windowHeight="13896" xr2:uid="{FD0BD45D-E127-4785-99FE-B4901AC9E2A7}"/>
  </bookViews>
  <sheets>
    <sheet name="【供給】設計書内訳 (金入り) (特高季時別)辻堂" sheetId="1" r:id="rId1"/>
    <sheet name="【供給】設計書内訳 (金入り) (高圧季時別)大清水" sheetId="2" r:id="rId2"/>
    <sheet name="【供給】設計書内訳 (金入り) (高圧季時別)浜見山" sheetId="3" r:id="rId3"/>
    <sheet name="【供給】設計書内訳 (金入り) (高圧電力Ａ)下藤が谷" sheetId="4" r:id="rId4"/>
    <sheet name="【供給】設計書内訳 (金入り) (高圧電力Ａ)藤が谷" sheetId="5" r:id="rId5"/>
    <sheet name="【供給】設計書内訳 (金入り) (高圧電力Ａ)御殿辺" sheetId="6" r:id="rId6"/>
    <sheet name="【供給】設計書内訳 (金入り) (高圧電力Ａ)洲鼻" sheetId="7" r:id="rId7"/>
    <sheet name="【供給】設計書内訳 (金入り) (高圧電力Ａ)大庭" sheetId="8" r:id="rId8"/>
    <sheet name="【供給】設計書内訳 (金入り) (高圧季時別)村岡" sheetId="9" r:id="rId9"/>
    <sheet name="【供給】設計書内訳 (金入り) (高圧季時別)石川" sheetId="10" r:id="rId10"/>
    <sheet name="【供給】設計書内訳 (金入り) (高圧電力Ａ)今田" sheetId="11" r:id="rId11"/>
  </sheets>
  <externalReferences>
    <externalReference r:id="rId12"/>
  </externalReferences>
  <definedNames>
    <definedName name="_Fill" localSheetId="9" hidden="1">#REF!</definedName>
    <definedName name="_Fill" localSheetId="8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5" hidden="1">#REF!</definedName>
    <definedName name="_Fill" localSheetId="10" hidden="1">#REF!</definedName>
    <definedName name="_Fill" localSheetId="6" hidden="1">#REF!</definedName>
    <definedName name="_Fill" localSheetId="7" hidden="1">#REF!</definedName>
    <definedName name="_Fill" localSheetId="4" hidden="1">#REF!</definedName>
    <definedName name="_Fill" localSheetId="0" hidden="1">#REF!</definedName>
    <definedName name="_Fill" hidden="1">#REF!</definedName>
    <definedName name="aaaa" localSheetId="9">'【供給】設計書内訳 (金入り) (高圧季時別)石川'!aaaa</definedName>
    <definedName name="aaaa" localSheetId="8">'【供給】設計書内訳 (金入り) (高圧季時別)村岡'!aaaa</definedName>
    <definedName name="aaaa" localSheetId="1">'【供給】設計書内訳 (金入り) (高圧季時別)大清水'!aaaa</definedName>
    <definedName name="aaaa" localSheetId="2">'【供給】設計書内訳 (金入り) (高圧季時別)浜見山'!aaaa</definedName>
    <definedName name="aaaa" localSheetId="3">'【供給】設計書内訳 (金入り) (高圧電力Ａ)下藤が谷'!aaaa</definedName>
    <definedName name="aaaa" localSheetId="5">'【供給】設計書内訳 (金入り) (高圧電力Ａ)御殿辺'!aaaa</definedName>
    <definedName name="aaaa" localSheetId="10">'【供給】設計書内訳 (金入り) (高圧電力Ａ)今田'!aaaa</definedName>
    <definedName name="aaaa" localSheetId="6">'【供給】設計書内訳 (金入り) (高圧電力Ａ)洲鼻'!aaaa</definedName>
    <definedName name="aaaa" localSheetId="7">'【供給】設計書内訳 (金入り) (高圧電力Ａ)大庭'!aaaa</definedName>
    <definedName name="aaaa" localSheetId="4">'【供給】設計書内訳 (金入り) (高圧電力Ａ)藤が谷'!aaaa</definedName>
    <definedName name="aaaa" localSheetId="0">'【供給】設計書内訳 (金入り) (特高季時別)辻堂'!aaaa</definedName>
    <definedName name="aaaa">[0]!aaaa</definedName>
    <definedName name="Module1.SAIZU" localSheetId="9">[1]!Module1.SAIZU</definedName>
    <definedName name="Module1.SAIZU" localSheetId="8">[1]!Module1.SAIZU</definedName>
    <definedName name="Module1.SAIZU" localSheetId="1">[1]!Module1.SAIZU</definedName>
    <definedName name="Module1.SAIZU" localSheetId="2">[1]!Module1.SAIZU</definedName>
    <definedName name="Module1.SAIZU" localSheetId="3">[1]!Module1.SAIZU</definedName>
    <definedName name="Module1.SAIZU" localSheetId="5">[1]!Module1.SAIZU</definedName>
    <definedName name="Module1.SAIZU" localSheetId="10">[1]!Module1.SAIZU</definedName>
    <definedName name="Module1.SAIZU" localSheetId="6">[1]!Module1.SAIZU</definedName>
    <definedName name="Module1.SAIZU" localSheetId="7">[1]!Module1.SAIZU</definedName>
    <definedName name="Module1.SAIZU" localSheetId="4">[1]!Module1.SAIZU</definedName>
    <definedName name="Module1.SAIZU" localSheetId="0">[1]!Module1.SAIZU</definedName>
    <definedName name="Module1.SAIZU">[1]!Module1.SAIZU</definedName>
    <definedName name="_xlnm.Print_Area" localSheetId="9">'【供給】設計書内訳 (金入り) (高圧季時別)石川'!$A$1:$J$94</definedName>
    <definedName name="_xlnm.Print_Area" localSheetId="8">'【供給】設計書内訳 (金入り) (高圧季時別)村岡'!$A$1:$J$94</definedName>
    <definedName name="_xlnm.Print_Area" localSheetId="1">'【供給】設計書内訳 (金入り) (高圧季時別)大清水'!$A$1:$J$94</definedName>
    <definedName name="_xlnm.Print_Area" localSheetId="2">'【供給】設計書内訳 (金入り) (高圧季時別)浜見山'!$A$1:$J$94</definedName>
    <definedName name="_xlnm.Print_Area" localSheetId="3">'【供給】設計書内訳 (金入り) (高圧電力Ａ)下藤が谷'!$A$1:$J$94</definedName>
    <definedName name="_xlnm.Print_Area" localSheetId="5">'【供給】設計書内訳 (金入り) (高圧電力Ａ)御殿辺'!$A$1:$J$94</definedName>
    <definedName name="_xlnm.Print_Area" localSheetId="10">'【供給】設計書内訳 (金入り) (高圧電力Ａ)今田'!$A$1:$J$94</definedName>
    <definedName name="_xlnm.Print_Area" localSheetId="6">'【供給】設計書内訳 (金入り) (高圧電力Ａ)洲鼻'!$A$1:$J$94</definedName>
    <definedName name="_xlnm.Print_Area" localSheetId="7">'【供給】設計書内訳 (金入り) (高圧電力Ａ)大庭'!$A$1:$J$94</definedName>
    <definedName name="_xlnm.Print_Area" localSheetId="4">'【供給】設計書内訳 (金入り) (高圧電力Ａ)藤が谷'!$A$1:$J$94</definedName>
    <definedName name="_xlnm.Print_Area" localSheetId="0">'【供給】設計書内訳 (金入り) (特高季時別)辻堂'!$A$1:$J$94</definedName>
    <definedName name="SAIZU" localSheetId="9">'【供給】設計書内訳 (金入り) (高圧季時別)石川'!SAIZU</definedName>
    <definedName name="SAIZU" localSheetId="8">'【供給】設計書内訳 (金入り) (高圧季時別)村岡'!SAIZU</definedName>
    <definedName name="SAIZU" localSheetId="1">'【供給】設計書内訳 (金入り) (高圧季時別)大清水'!SAIZU</definedName>
    <definedName name="SAIZU" localSheetId="2">'【供給】設計書内訳 (金入り) (高圧季時別)浜見山'!SAIZU</definedName>
    <definedName name="SAIZU" localSheetId="3">'【供給】設計書内訳 (金入り) (高圧電力Ａ)下藤が谷'!SAIZU</definedName>
    <definedName name="SAIZU" localSheetId="5">'【供給】設計書内訳 (金入り) (高圧電力Ａ)御殿辺'!SAIZU</definedName>
    <definedName name="SAIZU" localSheetId="10">'【供給】設計書内訳 (金入り) (高圧電力Ａ)今田'!SAIZU</definedName>
    <definedName name="SAIZU" localSheetId="6">'【供給】設計書内訳 (金入り) (高圧電力Ａ)洲鼻'!SAIZU</definedName>
    <definedName name="SAIZU" localSheetId="7">'【供給】設計書内訳 (金入り) (高圧電力Ａ)大庭'!SAIZU</definedName>
    <definedName name="SAIZU" localSheetId="4">'【供給】設計書内訳 (金入り) (高圧電力Ａ)藤が谷'!SAIZU</definedName>
    <definedName name="SAIZU" localSheetId="0">'【供給】設計書内訳 (金入り) (特高季時別)辻堂'!SAIZU</definedName>
    <definedName name="SAIZU">[0]!SAIZU</definedName>
    <definedName name="あ" localSheetId="9" hidden="1">#REF!</definedName>
    <definedName name="あ" localSheetId="8" hidden="1">#REF!</definedName>
    <definedName name="あ" localSheetId="1" hidden="1">#REF!</definedName>
    <definedName name="あ" localSheetId="2" hidden="1">#REF!</definedName>
    <definedName name="あ" localSheetId="3" hidden="1">#REF!</definedName>
    <definedName name="あ" localSheetId="5" hidden="1">#REF!</definedName>
    <definedName name="あ" localSheetId="10" hidden="1">#REF!</definedName>
    <definedName name="あ" localSheetId="6" hidden="1">#REF!</definedName>
    <definedName name="あ" localSheetId="7" hidden="1">#REF!</definedName>
    <definedName name="あ" localSheetId="4" hidden="1">#REF!</definedName>
    <definedName name="あ" localSheetId="0" hidden="1">#REF!</definedName>
    <definedName name="あ" hidden="1">#REF!</definedName>
    <definedName name="あああああ" localSheetId="9">'【供給】設計書内訳 (金入り) (高圧季時別)石川'!あああああ</definedName>
    <definedName name="あああああ" localSheetId="8">'【供給】設計書内訳 (金入り) (高圧季時別)村岡'!あああああ</definedName>
    <definedName name="あああああ" localSheetId="1">'【供給】設計書内訳 (金入り) (高圧季時別)大清水'!あああああ</definedName>
    <definedName name="あああああ" localSheetId="2">'【供給】設計書内訳 (金入り) (高圧季時別)浜見山'!あああああ</definedName>
    <definedName name="あああああ" localSheetId="3">'【供給】設計書内訳 (金入り) (高圧電力Ａ)下藤が谷'!あああああ</definedName>
    <definedName name="あああああ" localSheetId="5">'【供給】設計書内訳 (金入り) (高圧電力Ａ)御殿辺'!あああああ</definedName>
    <definedName name="あああああ" localSheetId="10">'【供給】設計書内訳 (金入り) (高圧電力Ａ)今田'!あああああ</definedName>
    <definedName name="あああああ" localSheetId="6">'【供給】設計書内訳 (金入り) (高圧電力Ａ)洲鼻'!あああああ</definedName>
    <definedName name="あああああ" localSheetId="7">'【供給】設計書内訳 (金入り) (高圧電力Ａ)大庭'!あああああ</definedName>
    <definedName name="あああああ" localSheetId="4">'【供給】設計書内訳 (金入り) (高圧電力Ａ)藤が谷'!あああああ</definedName>
    <definedName name="あああああ" localSheetId="0">'【供給】設計書内訳 (金入り) (特高季時別)辻堂'!あああああ</definedName>
    <definedName name="あああああ">[0]!あああああ</definedName>
    <definedName name="負担" localSheetId="9" hidden="1">#REF!</definedName>
    <definedName name="負担" localSheetId="8" hidden="1">#REF!</definedName>
    <definedName name="負担" localSheetId="1" hidden="1">#REF!</definedName>
    <definedName name="負担" localSheetId="2" hidden="1">#REF!</definedName>
    <definedName name="負担" localSheetId="3" hidden="1">#REF!</definedName>
    <definedName name="負担" localSheetId="5" hidden="1">#REF!</definedName>
    <definedName name="負担" localSheetId="10" hidden="1">#REF!</definedName>
    <definedName name="負担" localSheetId="6" hidden="1">#REF!</definedName>
    <definedName name="負担" localSheetId="7" hidden="1">#REF!</definedName>
    <definedName name="負担" localSheetId="4" hidden="1">#REF!</definedName>
    <definedName name="負担" localSheetId="0" hidden="1">#REF!</definedName>
    <definedName name="負担" hidden="1">#REF!</definedName>
    <definedName name="負担金ギャラ" localSheetId="9" hidden="1">#REF!</definedName>
    <definedName name="負担金ギャラ" localSheetId="8" hidden="1">#REF!</definedName>
    <definedName name="負担金ギャラ" localSheetId="1" hidden="1">#REF!</definedName>
    <definedName name="負担金ギャラ" localSheetId="2" hidden="1">#REF!</definedName>
    <definedName name="負担金ギャラ" localSheetId="3" hidden="1">#REF!</definedName>
    <definedName name="負担金ギャラ" localSheetId="5" hidden="1">#REF!</definedName>
    <definedName name="負担金ギャラ" localSheetId="10" hidden="1">#REF!</definedName>
    <definedName name="負担金ギャラ" localSheetId="6" hidden="1">#REF!</definedName>
    <definedName name="負担金ギャラ" localSheetId="7" hidden="1">#REF!</definedName>
    <definedName name="負担金ギャラ" localSheetId="4" hidden="1">#REF!</definedName>
    <definedName name="負担金ギャラ" localSheetId="0" hidden="1">#REF!</definedName>
    <definedName name="負担金ギャラ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8" l="1"/>
  <c r="J85" i="8"/>
  <c r="J87" i="8" s="1"/>
  <c r="I85" i="8"/>
  <c r="H85" i="8"/>
  <c r="D85" i="8"/>
  <c r="C85" i="8"/>
  <c r="F85" i="8" s="1"/>
  <c r="G87" i="7"/>
  <c r="J85" i="7"/>
  <c r="J87" i="7" s="1"/>
  <c r="H85" i="7"/>
  <c r="I85" i="7" s="1"/>
  <c r="D85" i="7"/>
  <c r="C85" i="7"/>
  <c r="F85" i="7" s="1"/>
  <c r="C85" i="9"/>
  <c r="D85" i="9"/>
  <c r="F85" i="9"/>
  <c r="H85" i="9"/>
  <c r="I85" i="9"/>
  <c r="J85" i="9"/>
  <c r="G87" i="9"/>
  <c r="J87" i="9"/>
  <c r="D94" i="6"/>
  <c r="D93" i="6"/>
  <c r="G87" i="6"/>
  <c r="J85" i="6"/>
  <c r="J87" i="6" s="1"/>
  <c r="I85" i="6"/>
  <c r="H85" i="6"/>
  <c r="F85" i="6"/>
  <c r="D85" i="6"/>
  <c r="C85" i="6"/>
  <c r="D94" i="5"/>
  <c r="D93" i="5"/>
  <c r="G87" i="5"/>
  <c r="J85" i="5"/>
  <c r="J87" i="5" s="1"/>
  <c r="H85" i="5"/>
  <c r="I85" i="5" s="1"/>
  <c r="D85" i="5"/>
  <c r="C85" i="5"/>
  <c r="F85" i="5" s="1"/>
  <c r="D94" i="4"/>
  <c r="D93" i="4"/>
  <c r="G87" i="4"/>
  <c r="J85" i="4"/>
  <c r="J87" i="4" s="1"/>
  <c r="I85" i="4"/>
  <c r="H85" i="4"/>
  <c r="D85" i="4"/>
  <c r="C85" i="4"/>
  <c r="F85" i="4" s="1"/>
  <c r="D94" i="3"/>
  <c r="D93" i="3"/>
  <c r="G87" i="3"/>
  <c r="J85" i="3"/>
  <c r="J87" i="3" s="1"/>
  <c r="H85" i="3"/>
  <c r="I85" i="3" s="1"/>
  <c r="D85" i="3"/>
  <c r="C85" i="3"/>
  <c r="F85" i="3" s="1"/>
  <c r="D93" i="1"/>
  <c r="H85" i="1"/>
  <c r="D85" i="1"/>
  <c r="I85" i="11"/>
  <c r="F85" i="11"/>
  <c r="C85" i="11"/>
  <c r="G81" i="11"/>
  <c r="G87" i="11" s="1"/>
  <c r="I79" i="11"/>
  <c r="H79" i="11"/>
  <c r="C79" i="11"/>
  <c r="F79" i="11" s="1"/>
  <c r="J79" i="11" s="1"/>
  <c r="I78" i="11"/>
  <c r="H78" i="11"/>
  <c r="H77" i="11"/>
  <c r="I77" i="11" s="1"/>
  <c r="H76" i="11"/>
  <c r="I76" i="11" s="1"/>
  <c r="J75" i="11"/>
  <c r="H75" i="11"/>
  <c r="I75" i="11" s="1"/>
  <c r="F75" i="11"/>
  <c r="C75" i="11"/>
  <c r="I73" i="11"/>
  <c r="H73" i="11"/>
  <c r="F73" i="11"/>
  <c r="J73" i="11" s="1"/>
  <c r="C73" i="11"/>
  <c r="H72" i="11"/>
  <c r="I72" i="11" s="1"/>
  <c r="H71" i="11"/>
  <c r="I71" i="11" s="1"/>
  <c r="I70" i="11"/>
  <c r="H70" i="11"/>
  <c r="H69" i="11"/>
  <c r="I69" i="11" s="1"/>
  <c r="C69" i="11"/>
  <c r="F69" i="11" s="1"/>
  <c r="H67" i="11"/>
  <c r="I67" i="11" s="1"/>
  <c r="C67" i="11"/>
  <c r="F67" i="11" s="1"/>
  <c r="J67" i="11" s="1"/>
  <c r="H66" i="11"/>
  <c r="I66" i="11" s="1"/>
  <c r="H65" i="11"/>
  <c r="I65" i="11" s="1"/>
  <c r="I64" i="11"/>
  <c r="H64" i="11"/>
  <c r="H63" i="11"/>
  <c r="I63" i="11" s="1"/>
  <c r="C63" i="11"/>
  <c r="F63" i="11" s="1"/>
  <c r="H61" i="11"/>
  <c r="I61" i="11" s="1"/>
  <c r="C61" i="11"/>
  <c r="F61" i="11" s="1"/>
  <c r="I60" i="11"/>
  <c r="H60" i="11"/>
  <c r="H59" i="11"/>
  <c r="I59" i="11" s="1"/>
  <c r="H58" i="11"/>
  <c r="I58" i="11" s="1"/>
  <c r="H57" i="11"/>
  <c r="I57" i="11" s="1"/>
  <c r="F57" i="11"/>
  <c r="C57" i="11"/>
  <c r="I55" i="11"/>
  <c r="H55" i="11"/>
  <c r="F55" i="11"/>
  <c r="C55" i="11"/>
  <c r="H54" i="11"/>
  <c r="I54" i="11" s="1"/>
  <c r="H53" i="11"/>
  <c r="I53" i="11" s="1"/>
  <c r="H52" i="11"/>
  <c r="I52" i="11" s="1"/>
  <c r="H51" i="11"/>
  <c r="I51" i="11" s="1"/>
  <c r="C51" i="11"/>
  <c r="F51" i="11" s="1"/>
  <c r="H49" i="11"/>
  <c r="I49" i="11" s="1"/>
  <c r="C49" i="11"/>
  <c r="F49" i="11" s="1"/>
  <c r="J49" i="11" s="1"/>
  <c r="H48" i="11"/>
  <c r="I48" i="11" s="1"/>
  <c r="H47" i="11"/>
  <c r="I47" i="11" s="1"/>
  <c r="I46" i="11"/>
  <c r="H46" i="11"/>
  <c r="H45" i="11"/>
  <c r="I45" i="11" s="1"/>
  <c r="C45" i="11"/>
  <c r="F45" i="11" s="1"/>
  <c r="I43" i="11"/>
  <c r="H43" i="11"/>
  <c r="C43" i="11"/>
  <c r="F43" i="11" s="1"/>
  <c r="J43" i="11" s="1"/>
  <c r="I42" i="11"/>
  <c r="H42" i="11"/>
  <c r="H41" i="11"/>
  <c r="I41" i="11" s="1"/>
  <c r="H40" i="11"/>
  <c r="I40" i="11" s="1"/>
  <c r="H39" i="11"/>
  <c r="I39" i="11" s="1"/>
  <c r="F39" i="11"/>
  <c r="C39" i="11"/>
  <c r="I37" i="11"/>
  <c r="H37" i="11"/>
  <c r="F37" i="11"/>
  <c r="J37" i="11" s="1"/>
  <c r="C37" i="11"/>
  <c r="H36" i="11"/>
  <c r="I36" i="11" s="1"/>
  <c r="H35" i="11"/>
  <c r="I35" i="11" s="1"/>
  <c r="I34" i="11"/>
  <c r="H34" i="11"/>
  <c r="H33" i="11"/>
  <c r="I33" i="11" s="1"/>
  <c r="C33" i="11"/>
  <c r="F33" i="11" s="1"/>
  <c r="J33" i="11" s="1"/>
  <c r="H31" i="11"/>
  <c r="I31" i="11" s="1"/>
  <c r="C31" i="11"/>
  <c r="F31" i="11" s="1"/>
  <c r="J31" i="11" s="1"/>
  <c r="I30" i="11"/>
  <c r="H30" i="11"/>
  <c r="H29" i="11"/>
  <c r="I29" i="11" s="1"/>
  <c r="I28" i="11"/>
  <c r="H28" i="11"/>
  <c r="H27" i="11"/>
  <c r="I27" i="11" s="1"/>
  <c r="C27" i="11"/>
  <c r="F27" i="11" s="1"/>
  <c r="H25" i="11"/>
  <c r="I25" i="11" s="1"/>
  <c r="C25" i="11"/>
  <c r="F25" i="11" s="1"/>
  <c r="I24" i="11"/>
  <c r="H24" i="11"/>
  <c r="I23" i="11"/>
  <c r="H23" i="11"/>
  <c r="H22" i="11"/>
  <c r="I22" i="11" s="1"/>
  <c r="H21" i="11"/>
  <c r="I21" i="11" s="1"/>
  <c r="F21" i="11"/>
  <c r="C21" i="11"/>
  <c r="I19" i="11"/>
  <c r="H19" i="11"/>
  <c r="F19" i="11"/>
  <c r="C19" i="11"/>
  <c r="H18" i="11"/>
  <c r="I18" i="11" s="1"/>
  <c r="H17" i="11"/>
  <c r="I17" i="11" s="1"/>
  <c r="H16" i="11"/>
  <c r="I16" i="11" s="1"/>
  <c r="H15" i="11"/>
  <c r="I15" i="11" s="1"/>
  <c r="C15" i="11"/>
  <c r="F15" i="11" s="1"/>
  <c r="I13" i="11"/>
  <c r="F13" i="11"/>
  <c r="J13" i="11" s="1"/>
  <c r="I12" i="11"/>
  <c r="I11" i="11"/>
  <c r="I10" i="11"/>
  <c r="I9" i="11"/>
  <c r="F9" i="11"/>
  <c r="I85" i="10"/>
  <c r="H85" i="10"/>
  <c r="D85" i="10"/>
  <c r="C85" i="10"/>
  <c r="F85" i="10" s="1"/>
  <c r="G81" i="10"/>
  <c r="G87" i="10" s="1"/>
  <c r="H79" i="10"/>
  <c r="I79" i="10" s="1"/>
  <c r="D79" i="10"/>
  <c r="F79" i="10" s="1"/>
  <c r="J79" i="10" s="1"/>
  <c r="C79" i="10"/>
  <c r="H78" i="10"/>
  <c r="I78" i="10" s="1"/>
  <c r="H77" i="10"/>
  <c r="I77" i="10" s="1"/>
  <c r="H76" i="10"/>
  <c r="I76" i="10" s="1"/>
  <c r="H75" i="10"/>
  <c r="I75" i="10" s="1"/>
  <c r="D75" i="10"/>
  <c r="F75" i="10" s="1"/>
  <c r="C75" i="10"/>
  <c r="H73" i="10"/>
  <c r="I73" i="10" s="1"/>
  <c r="D73" i="10"/>
  <c r="C73" i="10"/>
  <c r="F73" i="10" s="1"/>
  <c r="H72" i="10"/>
  <c r="I72" i="10" s="1"/>
  <c r="H71" i="10"/>
  <c r="I71" i="10" s="1"/>
  <c r="H70" i="10"/>
  <c r="I70" i="10" s="1"/>
  <c r="H69" i="10"/>
  <c r="I69" i="10" s="1"/>
  <c r="D69" i="10"/>
  <c r="C69" i="10"/>
  <c r="F69" i="10" s="1"/>
  <c r="H67" i="10"/>
  <c r="I67" i="10" s="1"/>
  <c r="D67" i="10"/>
  <c r="F67" i="10" s="1"/>
  <c r="J67" i="10" s="1"/>
  <c r="C67" i="10"/>
  <c r="H66" i="10"/>
  <c r="I66" i="10" s="1"/>
  <c r="H65" i="10"/>
  <c r="I65" i="10" s="1"/>
  <c r="H64" i="10"/>
  <c r="I64" i="10" s="1"/>
  <c r="H63" i="10"/>
  <c r="I63" i="10" s="1"/>
  <c r="D63" i="10"/>
  <c r="F63" i="10" s="1"/>
  <c r="C63" i="10"/>
  <c r="I61" i="10"/>
  <c r="H61" i="10"/>
  <c r="D61" i="10"/>
  <c r="F61" i="10" s="1"/>
  <c r="J61" i="10" s="1"/>
  <c r="C61" i="10"/>
  <c r="H60" i="10"/>
  <c r="I60" i="10" s="1"/>
  <c r="H59" i="10"/>
  <c r="I59" i="10" s="1"/>
  <c r="H58" i="10"/>
  <c r="I58" i="10" s="1"/>
  <c r="H57" i="10"/>
  <c r="I57" i="10" s="1"/>
  <c r="D57" i="10"/>
  <c r="C57" i="10"/>
  <c r="F57" i="10" s="1"/>
  <c r="H55" i="10"/>
  <c r="I55" i="10" s="1"/>
  <c r="D55" i="10"/>
  <c r="F55" i="10" s="1"/>
  <c r="J55" i="10" s="1"/>
  <c r="C55" i="10"/>
  <c r="H54" i="10"/>
  <c r="I54" i="10" s="1"/>
  <c r="H53" i="10"/>
  <c r="I53" i="10" s="1"/>
  <c r="H52" i="10"/>
  <c r="I52" i="10" s="1"/>
  <c r="H51" i="10"/>
  <c r="I51" i="10" s="1"/>
  <c r="D51" i="10"/>
  <c r="F51" i="10" s="1"/>
  <c r="C51" i="10"/>
  <c r="H49" i="10"/>
  <c r="I49" i="10" s="1"/>
  <c r="F49" i="10"/>
  <c r="D49" i="10"/>
  <c r="C49" i="10"/>
  <c r="H48" i="10"/>
  <c r="I48" i="10" s="1"/>
  <c r="I47" i="10"/>
  <c r="H47" i="10"/>
  <c r="H46" i="10"/>
  <c r="I46" i="10" s="1"/>
  <c r="I45" i="10"/>
  <c r="H45" i="10"/>
  <c r="D45" i="10"/>
  <c r="C45" i="10"/>
  <c r="F45" i="10" s="1"/>
  <c r="H43" i="10"/>
  <c r="I43" i="10" s="1"/>
  <c r="D43" i="10"/>
  <c r="F43" i="10" s="1"/>
  <c r="J43" i="10" s="1"/>
  <c r="C43" i="10"/>
  <c r="H42" i="10"/>
  <c r="I42" i="10" s="1"/>
  <c r="H41" i="10"/>
  <c r="I41" i="10" s="1"/>
  <c r="H40" i="10"/>
  <c r="I40" i="10" s="1"/>
  <c r="H39" i="10"/>
  <c r="I39" i="10" s="1"/>
  <c r="D39" i="10"/>
  <c r="F39" i="10" s="1"/>
  <c r="C39" i="10"/>
  <c r="I37" i="10"/>
  <c r="H37" i="10"/>
  <c r="D37" i="10"/>
  <c r="F37" i="10" s="1"/>
  <c r="J37" i="10" s="1"/>
  <c r="C37" i="10"/>
  <c r="H36" i="10"/>
  <c r="I36" i="10" s="1"/>
  <c r="H35" i="10"/>
  <c r="I35" i="10" s="1"/>
  <c r="H34" i="10"/>
  <c r="I34" i="10" s="1"/>
  <c r="H33" i="10"/>
  <c r="I33" i="10" s="1"/>
  <c r="D33" i="10"/>
  <c r="C33" i="10"/>
  <c r="H31" i="10"/>
  <c r="I31" i="10" s="1"/>
  <c r="D31" i="10"/>
  <c r="F31" i="10" s="1"/>
  <c r="C31" i="10"/>
  <c r="H30" i="10"/>
  <c r="I30" i="10" s="1"/>
  <c r="H29" i="10"/>
  <c r="I29" i="10" s="1"/>
  <c r="H28" i="10"/>
  <c r="I28" i="10" s="1"/>
  <c r="H27" i="10"/>
  <c r="I27" i="10" s="1"/>
  <c r="D27" i="10"/>
  <c r="F27" i="10" s="1"/>
  <c r="C27" i="10"/>
  <c r="H25" i="10"/>
  <c r="I25" i="10" s="1"/>
  <c r="D25" i="10"/>
  <c r="C25" i="10"/>
  <c r="F25" i="10" s="1"/>
  <c r="H24" i="10"/>
  <c r="I24" i="10" s="1"/>
  <c r="H23" i="10"/>
  <c r="I23" i="10" s="1"/>
  <c r="H22" i="10"/>
  <c r="I22" i="10" s="1"/>
  <c r="H21" i="10"/>
  <c r="I21" i="10" s="1"/>
  <c r="D21" i="10"/>
  <c r="F21" i="10" s="1"/>
  <c r="C21" i="10"/>
  <c r="H19" i="10"/>
  <c r="I19" i="10" s="1"/>
  <c r="D19" i="10"/>
  <c r="F19" i="10" s="1"/>
  <c r="J19" i="10" s="1"/>
  <c r="C19" i="10"/>
  <c r="H18" i="10"/>
  <c r="I18" i="10" s="1"/>
  <c r="H17" i="10"/>
  <c r="I17" i="10" s="1"/>
  <c r="H16" i="10"/>
  <c r="I16" i="10" s="1"/>
  <c r="H15" i="10"/>
  <c r="I15" i="10" s="1"/>
  <c r="D15" i="10"/>
  <c r="F15" i="10" s="1"/>
  <c r="C15" i="10"/>
  <c r="I13" i="10"/>
  <c r="F13" i="10"/>
  <c r="J13" i="10" s="1"/>
  <c r="I12" i="10"/>
  <c r="I11" i="10"/>
  <c r="I10" i="10"/>
  <c r="I9" i="10"/>
  <c r="F9" i="10"/>
  <c r="J9" i="10" s="1"/>
  <c r="G81" i="9"/>
  <c r="I79" i="9"/>
  <c r="H79" i="9"/>
  <c r="F79" i="9"/>
  <c r="J79" i="9" s="1"/>
  <c r="D79" i="9"/>
  <c r="C79" i="9"/>
  <c r="H78" i="9"/>
  <c r="I78" i="9" s="1"/>
  <c r="H77" i="9"/>
  <c r="I77" i="9" s="1"/>
  <c r="I76" i="9"/>
  <c r="H76" i="9"/>
  <c r="H75" i="9"/>
  <c r="I75" i="9" s="1"/>
  <c r="D75" i="9"/>
  <c r="F75" i="9" s="1"/>
  <c r="C75" i="9"/>
  <c r="H73" i="9"/>
  <c r="I73" i="9" s="1"/>
  <c r="F73" i="9"/>
  <c r="J73" i="9" s="1"/>
  <c r="D73" i="9"/>
  <c r="C73" i="9"/>
  <c r="H72" i="9"/>
  <c r="I72" i="9" s="1"/>
  <c r="H71" i="9"/>
  <c r="I71" i="9" s="1"/>
  <c r="H70" i="9"/>
  <c r="I70" i="9" s="1"/>
  <c r="H69" i="9"/>
  <c r="I69" i="9" s="1"/>
  <c r="D69" i="9"/>
  <c r="F69" i="9" s="1"/>
  <c r="C69" i="9"/>
  <c r="I67" i="9"/>
  <c r="H67" i="9"/>
  <c r="F67" i="9"/>
  <c r="D67" i="9"/>
  <c r="C67" i="9"/>
  <c r="H66" i="9"/>
  <c r="I66" i="9" s="1"/>
  <c r="H65" i="9"/>
  <c r="I65" i="9" s="1"/>
  <c r="H64" i="9"/>
  <c r="I64" i="9" s="1"/>
  <c r="H63" i="9"/>
  <c r="I63" i="9" s="1"/>
  <c r="D63" i="9"/>
  <c r="F63" i="9" s="1"/>
  <c r="C63" i="9"/>
  <c r="I61" i="9"/>
  <c r="H61" i="9"/>
  <c r="F61" i="9"/>
  <c r="J61" i="9" s="1"/>
  <c r="D61" i="9"/>
  <c r="C61" i="9"/>
  <c r="H60" i="9"/>
  <c r="I60" i="9" s="1"/>
  <c r="H59" i="9"/>
  <c r="I59" i="9" s="1"/>
  <c r="H58" i="9"/>
  <c r="I58" i="9" s="1"/>
  <c r="H57" i="9"/>
  <c r="I57" i="9" s="1"/>
  <c r="D57" i="9"/>
  <c r="F57" i="9" s="1"/>
  <c r="C57" i="9"/>
  <c r="I55" i="9"/>
  <c r="H55" i="9"/>
  <c r="F55" i="9"/>
  <c r="D55" i="9"/>
  <c r="C55" i="9"/>
  <c r="H54" i="9"/>
  <c r="I54" i="9" s="1"/>
  <c r="H53" i="9"/>
  <c r="I53" i="9" s="1"/>
  <c r="H52" i="9"/>
  <c r="I52" i="9" s="1"/>
  <c r="I51" i="9"/>
  <c r="H51" i="9"/>
  <c r="D51" i="9"/>
  <c r="F51" i="9" s="1"/>
  <c r="C51" i="9"/>
  <c r="H49" i="9"/>
  <c r="I49" i="9" s="1"/>
  <c r="D49" i="9"/>
  <c r="F49" i="9" s="1"/>
  <c r="C49" i="9"/>
  <c r="H48" i="9"/>
  <c r="I48" i="9" s="1"/>
  <c r="H47" i="9"/>
  <c r="I47" i="9" s="1"/>
  <c r="H46" i="9"/>
  <c r="I46" i="9" s="1"/>
  <c r="H45" i="9"/>
  <c r="I45" i="9" s="1"/>
  <c r="D45" i="9"/>
  <c r="F45" i="9" s="1"/>
  <c r="C45" i="9"/>
  <c r="I43" i="9"/>
  <c r="H43" i="9"/>
  <c r="F43" i="9"/>
  <c r="J43" i="9" s="1"/>
  <c r="D43" i="9"/>
  <c r="C43" i="9"/>
  <c r="H42" i="9"/>
  <c r="I42" i="9" s="1"/>
  <c r="H41" i="9"/>
  <c r="I41" i="9" s="1"/>
  <c r="H40" i="9"/>
  <c r="I40" i="9" s="1"/>
  <c r="H39" i="9"/>
  <c r="I39" i="9" s="1"/>
  <c r="F39" i="9"/>
  <c r="D39" i="9"/>
  <c r="C39" i="9"/>
  <c r="H37" i="9"/>
  <c r="I37" i="9" s="1"/>
  <c r="D37" i="9"/>
  <c r="F37" i="9" s="1"/>
  <c r="C37" i="9"/>
  <c r="H36" i="9"/>
  <c r="I36" i="9" s="1"/>
  <c r="H35" i="9"/>
  <c r="I35" i="9" s="1"/>
  <c r="H34" i="9"/>
  <c r="I34" i="9" s="1"/>
  <c r="H33" i="9"/>
  <c r="I33" i="9" s="1"/>
  <c r="D33" i="9"/>
  <c r="F33" i="9" s="1"/>
  <c r="C33" i="9"/>
  <c r="I31" i="9"/>
  <c r="H31" i="9"/>
  <c r="F31" i="9"/>
  <c r="J31" i="9" s="1"/>
  <c r="D31" i="9"/>
  <c r="C31" i="9"/>
  <c r="H30" i="9"/>
  <c r="I30" i="9" s="1"/>
  <c r="H29" i="9"/>
  <c r="I29" i="9" s="1"/>
  <c r="H28" i="9"/>
  <c r="I28" i="9" s="1"/>
  <c r="I27" i="9"/>
  <c r="H27" i="9"/>
  <c r="D27" i="9"/>
  <c r="F27" i="9" s="1"/>
  <c r="C27" i="9"/>
  <c r="J25" i="9"/>
  <c r="H25" i="9"/>
  <c r="I25" i="9" s="1"/>
  <c r="D25" i="9"/>
  <c r="F25" i="9" s="1"/>
  <c r="C25" i="9"/>
  <c r="H24" i="9"/>
  <c r="I24" i="9" s="1"/>
  <c r="H23" i="9"/>
  <c r="I23" i="9" s="1"/>
  <c r="H22" i="9"/>
  <c r="I22" i="9" s="1"/>
  <c r="I21" i="9"/>
  <c r="H21" i="9"/>
  <c r="D21" i="9"/>
  <c r="F21" i="9" s="1"/>
  <c r="C21" i="9"/>
  <c r="I19" i="9"/>
  <c r="H19" i="9"/>
  <c r="F19" i="9"/>
  <c r="D19" i="9"/>
  <c r="C19" i="9"/>
  <c r="H18" i="9"/>
  <c r="I18" i="9" s="1"/>
  <c r="H17" i="9"/>
  <c r="I17" i="9" s="1"/>
  <c r="I16" i="9"/>
  <c r="H16" i="9"/>
  <c r="H15" i="9"/>
  <c r="I15" i="9" s="1"/>
  <c r="F15" i="9"/>
  <c r="D15" i="9"/>
  <c r="C15" i="9"/>
  <c r="I13" i="9"/>
  <c r="F13" i="9"/>
  <c r="J13" i="9" s="1"/>
  <c r="I12" i="9"/>
  <c r="I11" i="9"/>
  <c r="I10" i="9"/>
  <c r="I9" i="9"/>
  <c r="F9" i="9"/>
  <c r="G81" i="8"/>
  <c r="H79" i="8"/>
  <c r="I79" i="8" s="1"/>
  <c r="D79" i="8"/>
  <c r="F79" i="8" s="1"/>
  <c r="J79" i="8" s="1"/>
  <c r="C79" i="8"/>
  <c r="H78" i="8"/>
  <c r="I78" i="8" s="1"/>
  <c r="H77" i="8"/>
  <c r="I77" i="8" s="1"/>
  <c r="H76" i="8"/>
  <c r="I76" i="8" s="1"/>
  <c r="H75" i="8"/>
  <c r="I75" i="8" s="1"/>
  <c r="D75" i="8"/>
  <c r="F75" i="8" s="1"/>
  <c r="J75" i="8" s="1"/>
  <c r="C75" i="8"/>
  <c r="I73" i="8"/>
  <c r="H73" i="8"/>
  <c r="D73" i="8"/>
  <c r="C73" i="8"/>
  <c r="F73" i="8" s="1"/>
  <c r="J73" i="8" s="1"/>
  <c r="H72" i="8"/>
  <c r="I72" i="8" s="1"/>
  <c r="H71" i="8"/>
  <c r="I71" i="8" s="1"/>
  <c r="I70" i="8"/>
  <c r="H70" i="8"/>
  <c r="H69" i="8"/>
  <c r="I69" i="8" s="1"/>
  <c r="D69" i="8"/>
  <c r="F69" i="8" s="1"/>
  <c r="C69" i="8"/>
  <c r="H67" i="8"/>
  <c r="I67" i="8" s="1"/>
  <c r="D67" i="8"/>
  <c r="F67" i="8" s="1"/>
  <c r="J67" i="8" s="1"/>
  <c r="C67" i="8"/>
  <c r="H66" i="8"/>
  <c r="I66" i="8" s="1"/>
  <c r="H65" i="8"/>
  <c r="I65" i="8" s="1"/>
  <c r="H64" i="8"/>
  <c r="I64" i="8" s="1"/>
  <c r="H63" i="8"/>
  <c r="I63" i="8" s="1"/>
  <c r="D63" i="8"/>
  <c r="F63" i="8" s="1"/>
  <c r="C63" i="8"/>
  <c r="I61" i="8"/>
  <c r="H61" i="8"/>
  <c r="F61" i="8"/>
  <c r="D61" i="8"/>
  <c r="C61" i="8"/>
  <c r="H60" i="8"/>
  <c r="I60" i="8" s="1"/>
  <c r="H59" i="8"/>
  <c r="I59" i="8" s="1"/>
  <c r="I58" i="8"/>
  <c r="H58" i="8"/>
  <c r="H57" i="8"/>
  <c r="I57" i="8" s="1"/>
  <c r="D57" i="8"/>
  <c r="F57" i="8" s="1"/>
  <c r="C57" i="8"/>
  <c r="H55" i="8"/>
  <c r="I55" i="8" s="1"/>
  <c r="D55" i="8"/>
  <c r="F55" i="8" s="1"/>
  <c r="J55" i="8" s="1"/>
  <c r="C55" i="8"/>
  <c r="H54" i="8"/>
  <c r="I54" i="8" s="1"/>
  <c r="H53" i="8"/>
  <c r="I53" i="8" s="1"/>
  <c r="H52" i="8"/>
  <c r="I52" i="8" s="1"/>
  <c r="H51" i="8"/>
  <c r="I51" i="8" s="1"/>
  <c r="D51" i="8"/>
  <c r="F51" i="8" s="1"/>
  <c r="C51" i="8"/>
  <c r="I49" i="8"/>
  <c r="H49" i="8"/>
  <c r="D49" i="8"/>
  <c r="C49" i="8"/>
  <c r="F49" i="8" s="1"/>
  <c r="J49" i="8" s="1"/>
  <c r="H48" i="8"/>
  <c r="I48" i="8" s="1"/>
  <c r="I47" i="8"/>
  <c r="H47" i="8"/>
  <c r="I46" i="8"/>
  <c r="H46" i="8"/>
  <c r="I45" i="8"/>
  <c r="H45" i="8"/>
  <c r="F45" i="8"/>
  <c r="D45" i="8"/>
  <c r="C45" i="8"/>
  <c r="H43" i="8"/>
  <c r="I43" i="8" s="1"/>
  <c r="D43" i="8"/>
  <c r="F43" i="8" s="1"/>
  <c r="J43" i="8" s="1"/>
  <c r="C43" i="8"/>
  <c r="H42" i="8"/>
  <c r="I42" i="8" s="1"/>
  <c r="H41" i="8"/>
  <c r="I41" i="8" s="1"/>
  <c r="H40" i="8"/>
  <c r="I40" i="8" s="1"/>
  <c r="H39" i="8"/>
  <c r="I39" i="8" s="1"/>
  <c r="D39" i="8"/>
  <c r="F39" i="8" s="1"/>
  <c r="C39" i="8"/>
  <c r="H37" i="8"/>
  <c r="I37" i="8" s="1"/>
  <c r="D37" i="8"/>
  <c r="C37" i="8"/>
  <c r="F37" i="8" s="1"/>
  <c r="J37" i="8" s="1"/>
  <c r="H36" i="8"/>
  <c r="I36" i="8" s="1"/>
  <c r="H35" i="8"/>
  <c r="I35" i="8" s="1"/>
  <c r="I34" i="8"/>
  <c r="H34" i="8"/>
  <c r="H33" i="8"/>
  <c r="I33" i="8" s="1"/>
  <c r="D33" i="8"/>
  <c r="C33" i="8"/>
  <c r="F33" i="8" s="1"/>
  <c r="H31" i="8"/>
  <c r="I31" i="8" s="1"/>
  <c r="D31" i="8"/>
  <c r="F31" i="8" s="1"/>
  <c r="J31" i="8" s="1"/>
  <c r="C31" i="8"/>
  <c r="H30" i="8"/>
  <c r="I30" i="8" s="1"/>
  <c r="H29" i="8"/>
  <c r="I29" i="8" s="1"/>
  <c r="H28" i="8"/>
  <c r="I28" i="8" s="1"/>
  <c r="H27" i="8"/>
  <c r="I27" i="8" s="1"/>
  <c r="D27" i="8"/>
  <c r="F27" i="8" s="1"/>
  <c r="C27" i="8"/>
  <c r="I25" i="8"/>
  <c r="H25" i="8"/>
  <c r="D25" i="8"/>
  <c r="C25" i="8"/>
  <c r="F25" i="8" s="1"/>
  <c r="J25" i="8" s="1"/>
  <c r="H24" i="8"/>
  <c r="I24" i="8" s="1"/>
  <c r="H23" i="8"/>
  <c r="I23" i="8" s="1"/>
  <c r="I22" i="8"/>
  <c r="H22" i="8"/>
  <c r="H21" i="8"/>
  <c r="I21" i="8" s="1"/>
  <c r="D21" i="8"/>
  <c r="C21" i="8"/>
  <c r="F21" i="8" s="1"/>
  <c r="H19" i="8"/>
  <c r="I19" i="8" s="1"/>
  <c r="D19" i="8"/>
  <c r="F19" i="8" s="1"/>
  <c r="J19" i="8" s="1"/>
  <c r="C19" i="8"/>
  <c r="H18" i="8"/>
  <c r="I18" i="8" s="1"/>
  <c r="H17" i="8"/>
  <c r="I17" i="8" s="1"/>
  <c r="H16" i="8"/>
  <c r="I16" i="8" s="1"/>
  <c r="H15" i="8"/>
  <c r="I15" i="8" s="1"/>
  <c r="D15" i="8"/>
  <c r="F15" i="8" s="1"/>
  <c r="C15" i="8"/>
  <c r="I13" i="8"/>
  <c r="F13" i="8"/>
  <c r="J13" i="8" s="1"/>
  <c r="I12" i="8"/>
  <c r="I11" i="8"/>
  <c r="I10" i="8"/>
  <c r="I9" i="8"/>
  <c r="F9" i="8"/>
  <c r="G81" i="7"/>
  <c r="H79" i="7"/>
  <c r="I79" i="7" s="1"/>
  <c r="F79" i="7"/>
  <c r="J79" i="7" s="1"/>
  <c r="D79" i="7"/>
  <c r="C79" i="7"/>
  <c r="H78" i="7"/>
  <c r="I78" i="7" s="1"/>
  <c r="H77" i="7"/>
  <c r="I77" i="7" s="1"/>
  <c r="H76" i="7"/>
  <c r="I76" i="7" s="1"/>
  <c r="H75" i="7"/>
  <c r="I75" i="7" s="1"/>
  <c r="D75" i="7"/>
  <c r="C75" i="7"/>
  <c r="H73" i="7"/>
  <c r="I73" i="7" s="1"/>
  <c r="F73" i="7"/>
  <c r="J73" i="7" s="1"/>
  <c r="D73" i="7"/>
  <c r="C73" i="7"/>
  <c r="I72" i="7"/>
  <c r="H72" i="7"/>
  <c r="H71" i="7"/>
  <c r="I71" i="7" s="1"/>
  <c r="H70" i="7"/>
  <c r="I70" i="7" s="1"/>
  <c r="H69" i="7"/>
  <c r="I69" i="7" s="1"/>
  <c r="D69" i="7"/>
  <c r="C69" i="7"/>
  <c r="F69" i="7" s="1"/>
  <c r="J69" i="7" s="1"/>
  <c r="H67" i="7"/>
  <c r="I67" i="7" s="1"/>
  <c r="F67" i="7"/>
  <c r="J67" i="7" s="1"/>
  <c r="D67" i="7"/>
  <c r="C67" i="7"/>
  <c r="H66" i="7"/>
  <c r="I66" i="7" s="1"/>
  <c r="I65" i="7"/>
  <c r="H65" i="7"/>
  <c r="H64" i="7"/>
  <c r="I64" i="7" s="1"/>
  <c r="H63" i="7"/>
  <c r="I63" i="7" s="1"/>
  <c r="D63" i="7"/>
  <c r="C63" i="7"/>
  <c r="F63" i="7" s="1"/>
  <c r="H61" i="7"/>
  <c r="I61" i="7" s="1"/>
  <c r="D61" i="7"/>
  <c r="C61" i="7"/>
  <c r="F61" i="7" s="1"/>
  <c r="J61" i="7" s="1"/>
  <c r="I60" i="7"/>
  <c r="H60" i="7"/>
  <c r="H59" i="7"/>
  <c r="I59" i="7" s="1"/>
  <c r="H58" i="7"/>
  <c r="I58" i="7" s="1"/>
  <c r="H57" i="7"/>
  <c r="I57" i="7" s="1"/>
  <c r="D57" i="7"/>
  <c r="F57" i="7" s="1"/>
  <c r="C57" i="7"/>
  <c r="H55" i="7"/>
  <c r="I55" i="7" s="1"/>
  <c r="F55" i="7"/>
  <c r="J55" i="7" s="1"/>
  <c r="D55" i="7"/>
  <c r="C55" i="7"/>
  <c r="H54" i="7"/>
  <c r="I54" i="7" s="1"/>
  <c r="H53" i="7"/>
  <c r="I53" i="7" s="1"/>
  <c r="H52" i="7"/>
  <c r="I52" i="7" s="1"/>
  <c r="H51" i="7"/>
  <c r="I51" i="7" s="1"/>
  <c r="D51" i="7"/>
  <c r="C51" i="7"/>
  <c r="F51" i="7" s="1"/>
  <c r="H49" i="7"/>
  <c r="I49" i="7" s="1"/>
  <c r="D49" i="7"/>
  <c r="C49" i="7"/>
  <c r="F49" i="7" s="1"/>
  <c r="J49" i="7" s="1"/>
  <c r="I48" i="7"/>
  <c r="H48" i="7"/>
  <c r="H47" i="7"/>
  <c r="I47" i="7" s="1"/>
  <c r="H46" i="7"/>
  <c r="I46" i="7" s="1"/>
  <c r="H45" i="7"/>
  <c r="I45" i="7" s="1"/>
  <c r="D45" i="7"/>
  <c r="C45" i="7"/>
  <c r="F45" i="7" s="1"/>
  <c r="H43" i="7"/>
  <c r="I43" i="7" s="1"/>
  <c r="F43" i="7"/>
  <c r="J43" i="7" s="1"/>
  <c r="D43" i="7"/>
  <c r="C43" i="7"/>
  <c r="H42" i="7"/>
  <c r="I42" i="7" s="1"/>
  <c r="H41" i="7"/>
  <c r="I41" i="7" s="1"/>
  <c r="I40" i="7"/>
  <c r="H40" i="7"/>
  <c r="H39" i="7"/>
  <c r="I39" i="7" s="1"/>
  <c r="D39" i="7"/>
  <c r="C39" i="7"/>
  <c r="F39" i="7" s="1"/>
  <c r="H37" i="7"/>
  <c r="I37" i="7" s="1"/>
  <c r="D37" i="7"/>
  <c r="F37" i="7" s="1"/>
  <c r="J37" i="7" s="1"/>
  <c r="C37" i="7"/>
  <c r="I36" i="7"/>
  <c r="H36" i="7"/>
  <c r="H35" i="7"/>
  <c r="I35" i="7" s="1"/>
  <c r="H34" i="7"/>
  <c r="I34" i="7" s="1"/>
  <c r="H33" i="7"/>
  <c r="I33" i="7" s="1"/>
  <c r="D33" i="7"/>
  <c r="C33" i="7"/>
  <c r="F33" i="7" s="1"/>
  <c r="H31" i="7"/>
  <c r="I31" i="7" s="1"/>
  <c r="F31" i="7"/>
  <c r="J31" i="7" s="1"/>
  <c r="D31" i="7"/>
  <c r="C31" i="7"/>
  <c r="H30" i="7"/>
  <c r="I30" i="7" s="1"/>
  <c r="H29" i="7"/>
  <c r="I29" i="7" s="1"/>
  <c r="H28" i="7"/>
  <c r="I28" i="7" s="1"/>
  <c r="H27" i="7"/>
  <c r="I27" i="7" s="1"/>
  <c r="D27" i="7"/>
  <c r="C27" i="7"/>
  <c r="F27" i="7" s="1"/>
  <c r="H25" i="7"/>
  <c r="I25" i="7" s="1"/>
  <c r="F25" i="7"/>
  <c r="J25" i="7" s="1"/>
  <c r="D25" i="7"/>
  <c r="C25" i="7"/>
  <c r="I24" i="7"/>
  <c r="H24" i="7"/>
  <c r="H23" i="7"/>
  <c r="I23" i="7" s="1"/>
  <c r="H22" i="7"/>
  <c r="I22" i="7" s="1"/>
  <c r="H21" i="7"/>
  <c r="I21" i="7" s="1"/>
  <c r="D21" i="7"/>
  <c r="C21" i="7"/>
  <c r="H19" i="7"/>
  <c r="I19" i="7" s="1"/>
  <c r="F19" i="7"/>
  <c r="J19" i="7" s="1"/>
  <c r="D19" i="7"/>
  <c r="C19" i="7"/>
  <c r="I18" i="7"/>
  <c r="H18" i="7"/>
  <c r="H17" i="7"/>
  <c r="I17" i="7" s="1"/>
  <c r="H16" i="7"/>
  <c r="I16" i="7" s="1"/>
  <c r="H15" i="7"/>
  <c r="I15" i="7" s="1"/>
  <c r="D15" i="7"/>
  <c r="F15" i="7" s="1"/>
  <c r="C15" i="7"/>
  <c r="I13" i="7"/>
  <c r="F13" i="7"/>
  <c r="J13" i="7" s="1"/>
  <c r="I12" i="7"/>
  <c r="I11" i="7"/>
  <c r="I10" i="7"/>
  <c r="I9" i="7"/>
  <c r="F9" i="7"/>
  <c r="G81" i="6"/>
  <c r="H79" i="6"/>
  <c r="I79" i="6" s="1"/>
  <c r="D79" i="6"/>
  <c r="F79" i="6" s="1"/>
  <c r="C79" i="6"/>
  <c r="I78" i="6"/>
  <c r="H78" i="6"/>
  <c r="H77" i="6"/>
  <c r="I77" i="6" s="1"/>
  <c r="I76" i="6"/>
  <c r="H76" i="6"/>
  <c r="H75" i="6"/>
  <c r="I75" i="6" s="1"/>
  <c r="D75" i="6"/>
  <c r="F75" i="6" s="1"/>
  <c r="C75" i="6"/>
  <c r="H73" i="6"/>
  <c r="I73" i="6" s="1"/>
  <c r="D73" i="6"/>
  <c r="C73" i="6"/>
  <c r="H72" i="6"/>
  <c r="I72" i="6" s="1"/>
  <c r="H71" i="6"/>
  <c r="I71" i="6" s="1"/>
  <c r="I70" i="6"/>
  <c r="H70" i="6"/>
  <c r="H69" i="6"/>
  <c r="I69" i="6" s="1"/>
  <c r="D69" i="6"/>
  <c r="C69" i="6"/>
  <c r="F69" i="6" s="1"/>
  <c r="H67" i="6"/>
  <c r="I67" i="6" s="1"/>
  <c r="D67" i="6"/>
  <c r="F67" i="6" s="1"/>
  <c r="C67" i="6"/>
  <c r="I66" i="6"/>
  <c r="H66" i="6"/>
  <c r="H65" i="6"/>
  <c r="I65" i="6" s="1"/>
  <c r="H64" i="6"/>
  <c r="I64" i="6" s="1"/>
  <c r="H63" i="6"/>
  <c r="I63" i="6" s="1"/>
  <c r="D63" i="6"/>
  <c r="F63" i="6" s="1"/>
  <c r="C63" i="6"/>
  <c r="I61" i="6"/>
  <c r="H61" i="6"/>
  <c r="D61" i="6"/>
  <c r="F61" i="6" s="1"/>
  <c r="C61" i="6"/>
  <c r="H60" i="6"/>
  <c r="I60" i="6" s="1"/>
  <c r="H59" i="6"/>
  <c r="I59" i="6" s="1"/>
  <c r="I58" i="6"/>
  <c r="H58" i="6"/>
  <c r="H57" i="6"/>
  <c r="I57" i="6" s="1"/>
  <c r="D57" i="6"/>
  <c r="C57" i="6"/>
  <c r="F57" i="6" s="1"/>
  <c r="H55" i="6"/>
  <c r="I55" i="6" s="1"/>
  <c r="D55" i="6"/>
  <c r="F55" i="6" s="1"/>
  <c r="C55" i="6"/>
  <c r="I54" i="6"/>
  <c r="H54" i="6"/>
  <c r="H53" i="6"/>
  <c r="I53" i="6" s="1"/>
  <c r="I52" i="6"/>
  <c r="H52" i="6"/>
  <c r="I51" i="6"/>
  <c r="H51" i="6"/>
  <c r="D51" i="6"/>
  <c r="F51" i="6" s="1"/>
  <c r="C51" i="6"/>
  <c r="H49" i="6"/>
  <c r="I49" i="6" s="1"/>
  <c r="D49" i="6"/>
  <c r="C49" i="6"/>
  <c r="F49" i="6" s="1"/>
  <c r="I48" i="6"/>
  <c r="H48" i="6"/>
  <c r="H47" i="6"/>
  <c r="I47" i="6" s="1"/>
  <c r="I46" i="6"/>
  <c r="H46" i="6"/>
  <c r="I45" i="6"/>
  <c r="H45" i="6"/>
  <c r="F45" i="6"/>
  <c r="D45" i="6"/>
  <c r="C45" i="6"/>
  <c r="H43" i="6"/>
  <c r="I43" i="6" s="1"/>
  <c r="D43" i="6"/>
  <c r="F43" i="6" s="1"/>
  <c r="C43" i="6"/>
  <c r="I42" i="6"/>
  <c r="H42" i="6"/>
  <c r="H41" i="6"/>
  <c r="I41" i="6" s="1"/>
  <c r="I40" i="6"/>
  <c r="H40" i="6"/>
  <c r="H39" i="6"/>
  <c r="I39" i="6" s="1"/>
  <c r="D39" i="6"/>
  <c r="F39" i="6" s="1"/>
  <c r="C39" i="6"/>
  <c r="H37" i="6"/>
  <c r="I37" i="6" s="1"/>
  <c r="D37" i="6"/>
  <c r="C37" i="6"/>
  <c r="F37" i="6" s="1"/>
  <c r="I36" i="6"/>
  <c r="H36" i="6"/>
  <c r="H35" i="6"/>
  <c r="I35" i="6" s="1"/>
  <c r="I34" i="6"/>
  <c r="H34" i="6"/>
  <c r="I33" i="6"/>
  <c r="H33" i="6"/>
  <c r="D33" i="6"/>
  <c r="F33" i="6" s="1"/>
  <c r="C33" i="6"/>
  <c r="H31" i="6"/>
  <c r="I31" i="6" s="1"/>
  <c r="D31" i="6"/>
  <c r="F31" i="6" s="1"/>
  <c r="C31" i="6"/>
  <c r="I30" i="6"/>
  <c r="H30" i="6"/>
  <c r="H29" i="6"/>
  <c r="I29" i="6" s="1"/>
  <c r="H28" i="6"/>
  <c r="I28" i="6" s="1"/>
  <c r="I27" i="6"/>
  <c r="H27" i="6"/>
  <c r="D27" i="6"/>
  <c r="F27" i="6" s="1"/>
  <c r="C27" i="6"/>
  <c r="H25" i="6"/>
  <c r="I25" i="6" s="1"/>
  <c r="D25" i="6"/>
  <c r="C25" i="6"/>
  <c r="F25" i="6" s="1"/>
  <c r="J25" i="6" s="1"/>
  <c r="I24" i="6"/>
  <c r="H24" i="6"/>
  <c r="H23" i="6"/>
  <c r="I23" i="6" s="1"/>
  <c r="I22" i="6"/>
  <c r="H22" i="6"/>
  <c r="I21" i="6"/>
  <c r="H21" i="6"/>
  <c r="D21" i="6"/>
  <c r="F21" i="6" s="1"/>
  <c r="C21" i="6"/>
  <c r="H19" i="6"/>
  <c r="I19" i="6" s="1"/>
  <c r="D19" i="6"/>
  <c r="F19" i="6" s="1"/>
  <c r="C19" i="6"/>
  <c r="I18" i="6"/>
  <c r="H18" i="6"/>
  <c r="H17" i="6"/>
  <c r="I17" i="6" s="1"/>
  <c r="H16" i="6"/>
  <c r="I16" i="6" s="1"/>
  <c r="I15" i="6"/>
  <c r="H15" i="6"/>
  <c r="D15" i="6"/>
  <c r="F15" i="6" s="1"/>
  <c r="C15" i="6"/>
  <c r="I13" i="6"/>
  <c r="F13" i="6"/>
  <c r="J13" i="6" s="1"/>
  <c r="I12" i="6"/>
  <c r="I11" i="6"/>
  <c r="I10" i="6"/>
  <c r="I9" i="6"/>
  <c r="F9" i="6"/>
  <c r="G81" i="5"/>
  <c r="H79" i="5"/>
  <c r="I79" i="5" s="1"/>
  <c r="D79" i="5"/>
  <c r="C79" i="5"/>
  <c r="H78" i="5"/>
  <c r="I78" i="5" s="1"/>
  <c r="H77" i="5"/>
  <c r="I77" i="5" s="1"/>
  <c r="I76" i="5"/>
  <c r="H76" i="5"/>
  <c r="H75" i="5"/>
  <c r="I75" i="5" s="1"/>
  <c r="D75" i="5"/>
  <c r="C75" i="5"/>
  <c r="F75" i="5" s="1"/>
  <c r="H73" i="5"/>
  <c r="I73" i="5" s="1"/>
  <c r="D73" i="5"/>
  <c r="C73" i="5"/>
  <c r="H72" i="5"/>
  <c r="I72" i="5" s="1"/>
  <c r="H71" i="5"/>
  <c r="I71" i="5" s="1"/>
  <c r="H70" i="5"/>
  <c r="I70" i="5" s="1"/>
  <c r="I69" i="5"/>
  <c r="H69" i="5"/>
  <c r="D69" i="5"/>
  <c r="C69" i="5"/>
  <c r="F69" i="5" s="1"/>
  <c r="H67" i="5"/>
  <c r="I67" i="5" s="1"/>
  <c r="D67" i="5"/>
  <c r="C67" i="5"/>
  <c r="H66" i="5"/>
  <c r="I66" i="5" s="1"/>
  <c r="H65" i="5"/>
  <c r="I65" i="5" s="1"/>
  <c r="H64" i="5"/>
  <c r="I64" i="5" s="1"/>
  <c r="H63" i="5"/>
  <c r="I63" i="5" s="1"/>
  <c r="D63" i="5"/>
  <c r="C63" i="5"/>
  <c r="F63" i="5" s="1"/>
  <c r="H61" i="5"/>
  <c r="I61" i="5" s="1"/>
  <c r="D61" i="5"/>
  <c r="C61" i="5"/>
  <c r="I60" i="5"/>
  <c r="H60" i="5"/>
  <c r="H59" i="5"/>
  <c r="I59" i="5" s="1"/>
  <c r="H58" i="5"/>
  <c r="I58" i="5" s="1"/>
  <c r="I57" i="5"/>
  <c r="H57" i="5"/>
  <c r="D57" i="5"/>
  <c r="C57" i="5"/>
  <c r="F57" i="5" s="1"/>
  <c r="H55" i="5"/>
  <c r="I55" i="5" s="1"/>
  <c r="D55" i="5"/>
  <c r="C55" i="5"/>
  <c r="H54" i="5"/>
  <c r="I54" i="5" s="1"/>
  <c r="H53" i="5"/>
  <c r="I53" i="5" s="1"/>
  <c r="H52" i="5"/>
  <c r="I52" i="5" s="1"/>
  <c r="H51" i="5"/>
  <c r="I51" i="5" s="1"/>
  <c r="D51" i="5"/>
  <c r="C51" i="5"/>
  <c r="F51" i="5" s="1"/>
  <c r="H49" i="5"/>
  <c r="I49" i="5" s="1"/>
  <c r="D49" i="5"/>
  <c r="C49" i="5"/>
  <c r="H48" i="5"/>
  <c r="I48" i="5" s="1"/>
  <c r="I47" i="5"/>
  <c r="H47" i="5"/>
  <c r="H46" i="5"/>
  <c r="I46" i="5" s="1"/>
  <c r="H45" i="5"/>
  <c r="I45" i="5" s="1"/>
  <c r="D45" i="5"/>
  <c r="C45" i="5"/>
  <c r="F45" i="5" s="1"/>
  <c r="H43" i="5"/>
  <c r="I43" i="5" s="1"/>
  <c r="D43" i="5"/>
  <c r="C43" i="5"/>
  <c r="F43" i="5" s="1"/>
  <c r="H42" i="5"/>
  <c r="I42" i="5" s="1"/>
  <c r="H41" i="5"/>
  <c r="I41" i="5" s="1"/>
  <c r="H40" i="5"/>
  <c r="I40" i="5" s="1"/>
  <c r="H39" i="5"/>
  <c r="I39" i="5" s="1"/>
  <c r="D39" i="5"/>
  <c r="C39" i="5"/>
  <c r="F39" i="5" s="1"/>
  <c r="H37" i="5"/>
  <c r="I37" i="5" s="1"/>
  <c r="D37" i="5"/>
  <c r="C37" i="5"/>
  <c r="F37" i="5" s="1"/>
  <c r="I36" i="5"/>
  <c r="H36" i="5"/>
  <c r="H35" i="5"/>
  <c r="I35" i="5" s="1"/>
  <c r="H34" i="5"/>
  <c r="I34" i="5" s="1"/>
  <c r="H33" i="5"/>
  <c r="I33" i="5" s="1"/>
  <c r="D33" i="5"/>
  <c r="C33" i="5"/>
  <c r="H31" i="5"/>
  <c r="I31" i="5" s="1"/>
  <c r="D31" i="5"/>
  <c r="C31" i="5"/>
  <c r="F31" i="5" s="1"/>
  <c r="H30" i="5"/>
  <c r="I30" i="5" s="1"/>
  <c r="H29" i="5"/>
  <c r="I29" i="5" s="1"/>
  <c r="I28" i="5"/>
  <c r="H28" i="5"/>
  <c r="H27" i="5"/>
  <c r="I27" i="5" s="1"/>
  <c r="D27" i="5"/>
  <c r="C27" i="5"/>
  <c r="H25" i="5"/>
  <c r="I25" i="5" s="1"/>
  <c r="D25" i="5"/>
  <c r="C25" i="5"/>
  <c r="F25" i="5" s="1"/>
  <c r="H24" i="5"/>
  <c r="I24" i="5" s="1"/>
  <c r="H23" i="5"/>
  <c r="I23" i="5" s="1"/>
  <c r="H22" i="5"/>
  <c r="I22" i="5" s="1"/>
  <c r="H21" i="5"/>
  <c r="I21" i="5" s="1"/>
  <c r="D21" i="5"/>
  <c r="C21" i="5"/>
  <c r="F21" i="5" s="1"/>
  <c r="H19" i="5"/>
  <c r="I19" i="5" s="1"/>
  <c r="D19" i="5"/>
  <c r="C19" i="5"/>
  <c r="F19" i="5" s="1"/>
  <c r="H18" i="5"/>
  <c r="I18" i="5" s="1"/>
  <c r="H17" i="5"/>
  <c r="I17" i="5" s="1"/>
  <c r="I16" i="5"/>
  <c r="H16" i="5"/>
  <c r="H15" i="5"/>
  <c r="I15" i="5" s="1"/>
  <c r="D15" i="5"/>
  <c r="C15" i="5"/>
  <c r="F15" i="5" s="1"/>
  <c r="I13" i="5"/>
  <c r="F13" i="5"/>
  <c r="J13" i="5" s="1"/>
  <c r="I12" i="5"/>
  <c r="I11" i="5"/>
  <c r="I10" i="5"/>
  <c r="I9" i="5"/>
  <c r="F9" i="5"/>
  <c r="G81" i="4"/>
  <c r="I79" i="4"/>
  <c r="H79" i="4"/>
  <c r="D79" i="4"/>
  <c r="F79" i="4" s="1"/>
  <c r="C79" i="4"/>
  <c r="I78" i="4"/>
  <c r="H78" i="4"/>
  <c r="H77" i="4"/>
  <c r="I77" i="4" s="1"/>
  <c r="H76" i="4"/>
  <c r="I76" i="4" s="1"/>
  <c r="H75" i="4"/>
  <c r="I75" i="4" s="1"/>
  <c r="F75" i="4"/>
  <c r="D75" i="4"/>
  <c r="C75" i="4"/>
  <c r="H73" i="4"/>
  <c r="I73" i="4" s="1"/>
  <c r="D73" i="4"/>
  <c r="C73" i="4"/>
  <c r="F73" i="4" s="1"/>
  <c r="H72" i="4"/>
  <c r="I72" i="4" s="1"/>
  <c r="H71" i="4"/>
  <c r="I71" i="4" s="1"/>
  <c r="H70" i="4"/>
  <c r="I70" i="4" s="1"/>
  <c r="H69" i="4"/>
  <c r="I69" i="4" s="1"/>
  <c r="D69" i="4"/>
  <c r="C69" i="4"/>
  <c r="F69" i="4" s="1"/>
  <c r="H67" i="4"/>
  <c r="I67" i="4" s="1"/>
  <c r="D67" i="4"/>
  <c r="C67" i="4"/>
  <c r="I66" i="4"/>
  <c r="H66" i="4"/>
  <c r="H65" i="4"/>
  <c r="I65" i="4" s="1"/>
  <c r="H64" i="4"/>
  <c r="I64" i="4" s="1"/>
  <c r="H63" i="4"/>
  <c r="I63" i="4" s="1"/>
  <c r="D63" i="4"/>
  <c r="C63" i="4"/>
  <c r="H61" i="4"/>
  <c r="I61" i="4" s="1"/>
  <c r="D61" i="4"/>
  <c r="C61" i="4"/>
  <c r="F61" i="4" s="1"/>
  <c r="H60" i="4"/>
  <c r="I60" i="4" s="1"/>
  <c r="H59" i="4"/>
  <c r="I59" i="4" s="1"/>
  <c r="H58" i="4"/>
  <c r="I58" i="4" s="1"/>
  <c r="H57" i="4"/>
  <c r="I57" i="4" s="1"/>
  <c r="D57" i="4"/>
  <c r="C57" i="4"/>
  <c r="F57" i="4" s="1"/>
  <c r="H55" i="4"/>
  <c r="I55" i="4" s="1"/>
  <c r="D55" i="4"/>
  <c r="F55" i="4" s="1"/>
  <c r="J55" i="4" s="1"/>
  <c r="C55" i="4"/>
  <c r="I54" i="4"/>
  <c r="H54" i="4"/>
  <c r="H53" i="4"/>
  <c r="I53" i="4" s="1"/>
  <c r="H52" i="4"/>
  <c r="I52" i="4" s="1"/>
  <c r="H51" i="4"/>
  <c r="I51" i="4" s="1"/>
  <c r="D51" i="4"/>
  <c r="C51" i="4"/>
  <c r="F51" i="4" s="1"/>
  <c r="H49" i="4"/>
  <c r="I49" i="4" s="1"/>
  <c r="D49" i="4"/>
  <c r="C49" i="4"/>
  <c r="H48" i="4"/>
  <c r="I48" i="4" s="1"/>
  <c r="H47" i="4"/>
  <c r="I47" i="4" s="1"/>
  <c r="H46" i="4"/>
  <c r="I46" i="4" s="1"/>
  <c r="H45" i="4"/>
  <c r="I45" i="4" s="1"/>
  <c r="D45" i="4"/>
  <c r="C45" i="4"/>
  <c r="F45" i="4" s="1"/>
  <c r="H43" i="4"/>
  <c r="I43" i="4" s="1"/>
  <c r="D43" i="4"/>
  <c r="C43" i="4"/>
  <c r="I42" i="4"/>
  <c r="H42" i="4"/>
  <c r="I41" i="4"/>
  <c r="H41" i="4"/>
  <c r="H40" i="4"/>
  <c r="I40" i="4" s="1"/>
  <c r="H39" i="4"/>
  <c r="I39" i="4" s="1"/>
  <c r="D39" i="4"/>
  <c r="C39" i="4"/>
  <c r="F39" i="4" s="1"/>
  <c r="H37" i="4"/>
  <c r="I37" i="4" s="1"/>
  <c r="D37" i="4"/>
  <c r="C37" i="4"/>
  <c r="F37" i="4" s="1"/>
  <c r="J37" i="4" s="1"/>
  <c r="I36" i="4"/>
  <c r="H36" i="4"/>
  <c r="H35" i="4"/>
  <c r="I35" i="4" s="1"/>
  <c r="H34" i="4"/>
  <c r="I34" i="4" s="1"/>
  <c r="H33" i="4"/>
  <c r="I33" i="4" s="1"/>
  <c r="D33" i="4"/>
  <c r="C33" i="4"/>
  <c r="F33" i="4" s="1"/>
  <c r="H31" i="4"/>
  <c r="I31" i="4" s="1"/>
  <c r="F31" i="4"/>
  <c r="D31" i="4"/>
  <c r="C31" i="4"/>
  <c r="I30" i="4"/>
  <c r="H30" i="4"/>
  <c r="H29" i="4"/>
  <c r="I29" i="4" s="1"/>
  <c r="H28" i="4"/>
  <c r="I28" i="4" s="1"/>
  <c r="H27" i="4"/>
  <c r="I27" i="4" s="1"/>
  <c r="D27" i="4"/>
  <c r="C27" i="4"/>
  <c r="F27" i="4" s="1"/>
  <c r="H25" i="4"/>
  <c r="I25" i="4" s="1"/>
  <c r="D25" i="4"/>
  <c r="C25" i="4"/>
  <c r="H24" i="4"/>
  <c r="I24" i="4" s="1"/>
  <c r="H23" i="4"/>
  <c r="I23" i="4" s="1"/>
  <c r="H22" i="4"/>
  <c r="I22" i="4" s="1"/>
  <c r="H21" i="4"/>
  <c r="I21" i="4" s="1"/>
  <c r="D21" i="4"/>
  <c r="C21" i="4"/>
  <c r="F21" i="4" s="1"/>
  <c r="H19" i="4"/>
  <c r="I19" i="4" s="1"/>
  <c r="D19" i="4"/>
  <c r="C19" i="4"/>
  <c r="F19" i="4" s="1"/>
  <c r="I18" i="4"/>
  <c r="H18" i="4"/>
  <c r="H17" i="4"/>
  <c r="I17" i="4" s="1"/>
  <c r="H16" i="4"/>
  <c r="I16" i="4" s="1"/>
  <c r="H15" i="4"/>
  <c r="I15" i="4" s="1"/>
  <c r="D15" i="4"/>
  <c r="C15" i="4"/>
  <c r="I13" i="4"/>
  <c r="F13" i="4"/>
  <c r="J13" i="4" s="1"/>
  <c r="I12" i="4"/>
  <c r="I11" i="4"/>
  <c r="I10" i="4"/>
  <c r="I9" i="4"/>
  <c r="F9" i="4"/>
  <c r="G81" i="3"/>
  <c r="H79" i="3"/>
  <c r="I79" i="3" s="1"/>
  <c r="D79" i="3"/>
  <c r="C79" i="3"/>
  <c r="H78" i="3"/>
  <c r="I78" i="3" s="1"/>
  <c r="H77" i="3"/>
  <c r="I77" i="3" s="1"/>
  <c r="H76" i="3"/>
  <c r="I76" i="3" s="1"/>
  <c r="H75" i="3"/>
  <c r="I75" i="3" s="1"/>
  <c r="D75" i="3"/>
  <c r="C75" i="3"/>
  <c r="F75" i="3" s="1"/>
  <c r="H73" i="3"/>
  <c r="I73" i="3" s="1"/>
  <c r="D73" i="3"/>
  <c r="C73" i="3"/>
  <c r="H72" i="3"/>
  <c r="I72" i="3" s="1"/>
  <c r="H71" i="3"/>
  <c r="I71" i="3" s="1"/>
  <c r="H70" i="3"/>
  <c r="I70" i="3" s="1"/>
  <c r="H69" i="3"/>
  <c r="I69" i="3" s="1"/>
  <c r="D69" i="3"/>
  <c r="C69" i="3"/>
  <c r="H67" i="3"/>
  <c r="I67" i="3" s="1"/>
  <c r="D67" i="3"/>
  <c r="C67" i="3"/>
  <c r="F67" i="3" s="1"/>
  <c r="J67" i="3" s="1"/>
  <c r="H66" i="3"/>
  <c r="I66" i="3" s="1"/>
  <c r="H65" i="3"/>
  <c r="I65" i="3" s="1"/>
  <c r="H64" i="3"/>
  <c r="I64" i="3" s="1"/>
  <c r="H63" i="3"/>
  <c r="I63" i="3" s="1"/>
  <c r="D63" i="3"/>
  <c r="C63" i="3"/>
  <c r="H61" i="3"/>
  <c r="I61" i="3" s="1"/>
  <c r="D61" i="3"/>
  <c r="C61" i="3"/>
  <c r="F61" i="3" s="1"/>
  <c r="H60" i="3"/>
  <c r="I60" i="3" s="1"/>
  <c r="H59" i="3"/>
  <c r="I59" i="3" s="1"/>
  <c r="H58" i="3"/>
  <c r="I58" i="3" s="1"/>
  <c r="H57" i="3"/>
  <c r="I57" i="3" s="1"/>
  <c r="D57" i="3"/>
  <c r="C57" i="3"/>
  <c r="H55" i="3"/>
  <c r="I55" i="3" s="1"/>
  <c r="D55" i="3"/>
  <c r="F55" i="3" s="1"/>
  <c r="J55" i="3" s="1"/>
  <c r="C55" i="3"/>
  <c r="H54" i="3"/>
  <c r="I54" i="3" s="1"/>
  <c r="H53" i="3"/>
  <c r="I53" i="3" s="1"/>
  <c r="H52" i="3"/>
  <c r="I52" i="3" s="1"/>
  <c r="H51" i="3"/>
  <c r="I51" i="3" s="1"/>
  <c r="D51" i="3"/>
  <c r="F51" i="3" s="1"/>
  <c r="C51" i="3"/>
  <c r="H49" i="3"/>
  <c r="I49" i="3" s="1"/>
  <c r="D49" i="3"/>
  <c r="C49" i="3"/>
  <c r="H48" i="3"/>
  <c r="I48" i="3" s="1"/>
  <c r="H47" i="3"/>
  <c r="I47" i="3" s="1"/>
  <c r="H46" i="3"/>
  <c r="I46" i="3" s="1"/>
  <c r="H45" i="3"/>
  <c r="I45" i="3" s="1"/>
  <c r="D45" i="3"/>
  <c r="C45" i="3"/>
  <c r="H43" i="3"/>
  <c r="I43" i="3" s="1"/>
  <c r="D43" i="3"/>
  <c r="F43" i="3" s="1"/>
  <c r="C43" i="3"/>
  <c r="H42" i="3"/>
  <c r="I42" i="3" s="1"/>
  <c r="H41" i="3"/>
  <c r="I41" i="3" s="1"/>
  <c r="H40" i="3"/>
  <c r="I40" i="3" s="1"/>
  <c r="H39" i="3"/>
  <c r="I39" i="3" s="1"/>
  <c r="D39" i="3"/>
  <c r="F39" i="3" s="1"/>
  <c r="C39" i="3"/>
  <c r="H37" i="3"/>
  <c r="I37" i="3" s="1"/>
  <c r="D37" i="3"/>
  <c r="C37" i="3"/>
  <c r="F37" i="3" s="1"/>
  <c r="I36" i="3"/>
  <c r="H36" i="3"/>
  <c r="H35" i="3"/>
  <c r="I35" i="3" s="1"/>
  <c r="H34" i="3"/>
  <c r="I34" i="3" s="1"/>
  <c r="H33" i="3"/>
  <c r="I33" i="3" s="1"/>
  <c r="D33" i="3"/>
  <c r="F33" i="3" s="1"/>
  <c r="C33" i="3"/>
  <c r="H31" i="3"/>
  <c r="I31" i="3" s="1"/>
  <c r="D31" i="3"/>
  <c r="F31" i="3" s="1"/>
  <c r="J31" i="3" s="1"/>
  <c r="C31" i="3"/>
  <c r="H30" i="3"/>
  <c r="I30" i="3" s="1"/>
  <c r="H29" i="3"/>
  <c r="I29" i="3" s="1"/>
  <c r="H28" i="3"/>
  <c r="I28" i="3" s="1"/>
  <c r="H27" i="3"/>
  <c r="I27" i="3" s="1"/>
  <c r="D27" i="3"/>
  <c r="F27" i="3" s="1"/>
  <c r="C27" i="3"/>
  <c r="H25" i="3"/>
  <c r="I25" i="3" s="1"/>
  <c r="D25" i="3"/>
  <c r="F25" i="3" s="1"/>
  <c r="J25" i="3" s="1"/>
  <c r="C25" i="3"/>
  <c r="I24" i="3"/>
  <c r="H24" i="3"/>
  <c r="H23" i="3"/>
  <c r="I23" i="3" s="1"/>
  <c r="I22" i="3"/>
  <c r="H22" i="3"/>
  <c r="H21" i="3"/>
  <c r="I21" i="3" s="1"/>
  <c r="D21" i="3"/>
  <c r="C21" i="3"/>
  <c r="F21" i="3" s="1"/>
  <c r="H19" i="3"/>
  <c r="I19" i="3" s="1"/>
  <c r="D19" i="3"/>
  <c r="F19" i="3" s="1"/>
  <c r="C19" i="3"/>
  <c r="H18" i="3"/>
  <c r="I18" i="3" s="1"/>
  <c r="H17" i="3"/>
  <c r="I17" i="3" s="1"/>
  <c r="H16" i="3"/>
  <c r="I16" i="3" s="1"/>
  <c r="H15" i="3"/>
  <c r="I15" i="3" s="1"/>
  <c r="D15" i="3"/>
  <c r="F15" i="3" s="1"/>
  <c r="C15" i="3"/>
  <c r="I13" i="3"/>
  <c r="F13" i="3"/>
  <c r="I12" i="3"/>
  <c r="I11" i="3"/>
  <c r="I10" i="3"/>
  <c r="I9" i="3"/>
  <c r="F9" i="3"/>
  <c r="I85" i="2"/>
  <c r="H85" i="2"/>
  <c r="D85" i="2"/>
  <c r="C85" i="2"/>
  <c r="F85" i="2" s="1"/>
  <c r="G81" i="2"/>
  <c r="G87" i="2" s="1"/>
  <c r="H79" i="2"/>
  <c r="I79" i="2" s="1"/>
  <c r="D79" i="2"/>
  <c r="C79" i="2"/>
  <c r="F79" i="2" s="1"/>
  <c r="J79" i="2" s="1"/>
  <c r="H78" i="2"/>
  <c r="I78" i="2" s="1"/>
  <c r="H77" i="2"/>
  <c r="I77" i="2" s="1"/>
  <c r="H76" i="2"/>
  <c r="I76" i="2" s="1"/>
  <c r="H75" i="2"/>
  <c r="I75" i="2" s="1"/>
  <c r="D75" i="2"/>
  <c r="C75" i="2"/>
  <c r="I73" i="2"/>
  <c r="H73" i="2"/>
  <c r="D73" i="2"/>
  <c r="C73" i="2"/>
  <c r="F73" i="2" s="1"/>
  <c r="J73" i="2" s="1"/>
  <c r="H72" i="2"/>
  <c r="I72" i="2" s="1"/>
  <c r="H71" i="2"/>
  <c r="I71" i="2" s="1"/>
  <c r="H70" i="2"/>
  <c r="I70" i="2" s="1"/>
  <c r="H69" i="2"/>
  <c r="I69" i="2" s="1"/>
  <c r="D69" i="2"/>
  <c r="C69" i="2"/>
  <c r="F69" i="2" s="1"/>
  <c r="H67" i="2"/>
  <c r="I67" i="2" s="1"/>
  <c r="D67" i="2"/>
  <c r="C67" i="2"/>
  <c r="F67" i="2" s="1"/>
  <c r="J67" i="2" s="1"/>
  <c r="H66" i="2"/>
  <c r="I66" i="2" s="1"/>
  <c r="H65" i="2"/>
  <c r="I65" i="2" s="1"/>
  <c r="H64" i="2"/>
  <c r="I64" i="2" s="1"/>
  <c r="H63" i="2"/>
  <c r="I63" i="2" s="1"/>
  <c r="D63" i="2"/>
  <c r="C63" i="2"/>
  <c r="F63" i="2" s="1"/>
  <c r="H61" i="2"/>
  <c r="I61" i="2" s="1"/>
  <c r="D61" i="2"/>
  <c r="C61" i="2"/>
  <c r="F61" i="2" s="1"/>
  <c r="H60" i="2"/>
  <c r="I60" i="2" s="1"/>
  <c r="H59" i="2"/>
  <c r="I59" i="2" s="1"/>
  <c r="H58" i="2"/>
  <c r="I58" i="2" s="1"/>
  <c r="H57" i="2"/>
  <c r="I57" i="2" s="1"/>
  <c r="D57" i="2"/>
  <c r="C57" i="2"/>
  <c r="F57" i="2" s="1"/>
  <c r="H55" i="2"/>
  <c r="I55" i="2" s="1"/>
  <c r="D55" i="2"/>
  <c r="C55" i="2"/>
  <c r="F55" i="2" s="1"/>
  <c r="J55" i="2" s="1"/>
  <c r="H54" i="2"/>
  <c r="I54" i="2" s="1"/>
  <c r="H53" i="2"/>
  <c r="I53" i="2" s="1"/>
  <c r="I52" i="2"/>
  <c r="H52" i="2"/>
  <c r="H51" i="2"/>
  <c r="I51" i="2" s="1"/>
  <c r="D51" i="2"/>
  <c r="C51" i="2"/>
  <c r="F51" i="2" s="1"/>
  <c r="I49" i="2"/>
  <c r="H49" i="2"/>
  <c r="D49" i="2"/>
  <c r="C49" i="2"/>
  <c r="F49" i="2" s="1"/>
  <c r="J49" i="2" s="1"/>
  <c r="H48" i="2"/>
  <c r="I48" i="2" s="1"/>
  <c r="H47" i="2"/>
  <c r="I47" i="2" s="1"/>
  <c r="H46" i="2"/>
  <c r="I46" i="2" s="1"/>
  <c r="H45" i="2"/>
  <c r="I45" i="2" s="1"/>
  <c r="D45" i="2"/>
  <c r="C45" i="2"/>
  <c r="F45" i="2" s="1"/>
  <c r="H43" i="2"/>
  <c r="I43" i="2" s="1"/>
  <c r="D43" i="2"/>
  <c r="C43" i="2"/>
  <c r="F43" i="2" s="1"/>
  <c r="J43" i="2" s="1"/>
  <c r="H42" i="2"/>
  <c r="I42" i="2" s="1"/>
  <c r="H41" i="2"/>
  <c r="I41" i="2" s="1"/>
  <c r="H40" i="2"/>
  <c r="I40" i="2" s="1"/>
  <c r="H39" i="2"/>
  <c r="I39" i="2" s="1"/>
  <c r="D39" i="2"/>
  <c r="C39" i="2"/>
  <c r="H37" i="2"/>
  <c r="I37" i="2" s="1"/>
  <c r="D37" i="2"/>
  <c r="C37" i="2"/>
  <c r="F37" i="2" s="1"/>
  <c r="J37" i="2" s="1"/>
  <c r="H36" i="2"/>
  <c r="I36" i="2" s="1"/>
  <c r="H35" i="2"/>
  <c r="I35" i="2" s="1"/>
  <c r="H34" i="2"/>
  <c r="I34" i="2" s="1"/>
  <c r="H33" i="2"/>
  <c r="I33" i="2" s="1"/>
  <c r="D33" i="2"/>
  <c r="C33" i="2"/>
  <c r="F33" i="2" s="1"/>
  <c r="H31" i="2"/>
  <c r="I31" i="2" s="1"/>
  <c r="D31" i="2"/>
  <c r="C31" i="2"/>
  <c r="F31" i="2" s="1"/>
  <c r="J31" i="2" s="1"/>
  <c r="H30" i="2"/>
  <c r="I30" i="2" s="1"/>
  <c r="I29" i="2"/>
  <c r="H29" i="2"/>
  <c r="H28" i="2"/>
  <c r="I28" i="2" s="1"/>
  <c r="H27" i="2"/>
  <c r="I27" i="2" s="1"/>
  <c r="D27" i="2"/>
  <c r="C27" i="2"/>
  <c r="I25" i="2"/>
  <c r="H25" i="2"/>
  <c r="D25" i="2"/>
  <c r="C25" i="2"/>
  <c r="F25" i="2" s="1"/>
  <c r="J25" i="2" s="1"/>
  <c r="H24" i="2"/>
  <c r="I24" i="2" s="1"/>
  <c r="H23" i="2"/>
  <c r="I23" i="2" s="1"/>
  <c r="H22" i="2"/>
  <c r="I22" i="2" s="1"/>
  <c r="H21" i="2"/>
  <c r="I21" i="2" s="1"/>
  <c r="D21" i="2"/>
  <c r="C21" i="2"/>
  <c r="H19" i="2"/>
  <c r="I19" i="2" s="1"/>
  <c r="D19" i="2"/>
  <c r="C19" i="2"/>
  <c r="F19" i="2" s="1"/>
  <c r="J19" i="2" s="1"/>
  <c r="H18" i="2"/>
  <c r="I18" i="2" s="1"/>
  <c r="H17" i="2"/>
  <c r="I17" i="2" s="1"/>
  <c r="H16" i="2"/>
  <c r="I16" i="2" s="1"/>
  <c r="H15" i="2"/>
  <c r="I15" i="2" s="1"/>
  <c r="D15" i="2"/>
  <c r="C15" i="2"/>
  <c r="F15" i="2" s="1"/>
  <c r="I13" i="2"/>
  <c r="F13" i="2"/>
  <c r="I12" i="2"/>
  <c r="I11" i="2"/>
  <c r="I10" i="2"/>
  <c r="I9" i="2"/>
  <c r="F9" i="2"/>
  <c r="D94" i="1"/>
  <c r="G87" i="1"/>
  <c r="I85" i="1"/>
  <c r="F85" i="1"/>
  <c r="C85" i="1"/>
  <c r="G81" i="1"/>
  <c r="H79" i="1"/>
  <c r="I79" i="1" s="1"/>
  <c r="D79" i="1"/>
  <c r="C79" i="1"/>
  <c r="H78" i="1"/>
  <c r="I78" i="1" s="1"/>
  <c r="H77" i="1"/>
  <c r="I77" i="1" s="1"/>
  <c r="H76" i="1"/>
  <c r="I76" i="1" s="1"/>
  <c r="H75" i="1"/>
  <c r="I75" i="1" s="1"/>
  <c r="D75" i="1"/>
  <c r="F75" i="1" s="1"/>
  <c r="C75" i="1"/>
  <c r="H73" i="1"/>
  <c r="I73" i="1" s="1"/>
  <c r="D73" i="1"/>
  <c r="C73" i="1"/>
  <c r="F73" i="1" s="1"/>
  <c r="J73" i="1" s="1"/>
  <c r="H72" i="1"/>
  <c r="I72" i="1" s="1"/>
  <c r="H71" i="1"/>
  <c r="I71" i="1" s="1"/>
  <c r="H70" i="1"/>
  <c r="I70" i="1" s="1"/>
  <c r="H69" i="1"/>
  <c r="I69" i="1" s="1"/>
  <c r="D69" i="1"/>
  <c r="C69" i="1"/>
  <c r="H67" i="1"/>
  <c r="I67" i="1" s="1"/>
  <c r="D67" i="1"/>
  <c r="F67" i="1" s="1"/>
  <c r="C67" i="1"/>
  <c r="H66" i="1"/>
  <c r="I66" i="1" s="1"/>
  <c r="H65" i="1"/>
  <c r="I65" i="1" s="1"/>
  <c r="H64" i="1"/>
  <c r="I64" i="1" s="1"/>
  <c r="H63" i="1"/>
  <c r="I63" i="1" s="1"/>
  <c r="D63" i="1"/>
  <c r="C63" i="1"/>
  <c r="F63" i="1" s="1"/>
  <c r="H61" i="1"/>
  <c r="I61" i="1" s="1"/>
  <c r="D61" i="1"/>
  <c r="C61" i="1"/>
  <c r="F61" i="1" s="1"/>
  <c r="H60" i="1"/>
  <c r="I60" i="1" s="1"/>
  <c r="H59" i="1"/>
  <c r="I59" i="1" s="1"/>
  <c r="H58" i="1"/>
  <c r="I58" i="1" s="1"/>
  <c r="H57" i="1"/>
  <c r="I57" i="1" s="1"/>
  <c r="D57" i="1"/>
  <c r="C57" i="1"/>
  <c r="H55" i="1"/>
  <c r="I55" i="1" s="1"/>
  <c r="D55" i="1"/>
  <c r="C55" i="1"/>
  <c r="F55" i="1" s="1"/>
  <c r="J55" i="1" s="1"/>
  <c r="H54" i="1"/>
  <c r="I54" i="1" s="1"/>
  <c r="H53" i="1"/>
  <c r="I53" i="1" s="1"/>
  <c r="H52" i="1"/>
  <c r="I52" i="1" s="1"/>
  <c r="H51" i="1"/>
  <c r="I51" i="1" s="1"/>
  <c r="D51" i="1"/>
  <c r="C51" i="1"/>
  <c r="H49" i="1"/>
  <c r="I49" i="1" s="1"/>
  <c r="D49" i="1"/>
  <c r="C49" i="1"/>
  <c r="F49" i="1" s="1"/>
  <c r="H48" i="1"/>
  <c r="I48" i="1" s="1"/>
  <c r="H47" i="1"/>
  <c r="I47" i="1" s="1"/>
  <c r="H46" i="1"/>
  <c r="I46" i="1" s="1"/>
  <c r="H45" i="1"/>
  <c r="I45" i="1" s="1"/>
  <c r="D45" i="1"/>
  <c r="C45" i="1"/>
  <c r="H43" i="1"/>
  <c r="I43" i="1" s="1"/>
  <c r="D43" i="1"/>
  <c r="C43" i="1"/>
  <c r="F43" i="1" s="1"/>
  <c r="H42" i="1"/>
  <c r="I42" i="1" s="1"/>
  <c r="H41" i="1"/>
  <c r="I41" i="1" s="1"/>
  <c r="H40" i="1"/>
  <c r="I40" i="1" s="1"/>
  <c r="H39" i="1"/>
  <c r="I39" i="1" s="1"/>
  <c r="D39" i="1"/>
  <c r="C39" i="1"/>
  <c r="F39" i="1" s="1"/>
  <c r="H37" i="1"/>
  <c r="I37" i="1" s="1"/>
  <c r="D37" i="1"/>
  <c r="C37" i="1"/>
  <c r="H36" i="1"/>
  <c r="I36" i="1" s="1"/>
  <c r="H35" i="1"/>
  <c r="I35" i="1" s="1"/>
  <c r="H34" i="1"/>
  <c r="I34" i="1" s="1"/>
  <c r="H33" i="1"/>
  <c r="I33" i="1" s="1"/>
  <c r="D33" i="1"/>
  <c r="C33" i="1"/>
  <c r="H31" i="1"/>
  <c r="I31" i="1" s="1"/>
  <c r="D31" i="1"/>
  <c r="F31" i="1" s="1"/>
  <c r="J31" i="1" s="1"/>
  <c r="C31" i="1"/>
  <c r="H30" i="1"/>
  <c r="I30" i="1" s="1"/>
  <c r="H29" i="1"/>
  <c r="I29" i="1" s="1"/>
  <c r="H28" i="1"/>
  <c r="I28" i="1" s="1"/>
  <c r="H27" i="1"/>
  <c r="I27" i="1" s="1"/>
  <c r="D27" i="1"/>
  <c r="C27" i="1"/>
  <c r="F27" i="1" s="1"/>
  <c r="H25" i="1"/>
  <c r="I25" i="1" s="1"/>
  <c r="D25" i="1"/>
  <c r="C25" i="1"/>
  <c r="H24" i="1"/>
  <c r="I24" i="1" s="1"/>
  <c r="H23" i="1"/>
  <c r="I23" i="1" s="1"/>
  <c r="H22" i="1"/>
  <c r="I22" i="1" s="1"/>
  <c r="H21" i="1"/>
  <c r="I21" i="1" s="1"/>
  <c r="D21" i="1"/>
  <c r="C21" i="1"/>
  <c r="F21" i="1" s="1"/>
  <c r="H19" i="1"/>
  <c r="I19" i="1" s="1"/>
  <c r="D19" i="1"/>
  <c r="C19" i="1"/>
  <c r="H18" i="1"/>
  <c r="I18" i="1" s="1"/>
  <c r="H17" i="1"/>
  <c r="I17" i="1" s="1"/>
  <c r="H16" i="1"/>
  <c r="I16" i="1" s="1"/>
  <c r="H15" i="1"/>
  <c r="I15" i="1" s="1"/>
  <c r="D15" i="1"/>
  <c r="C15" i="1"/>
  <c r="F15" i="1" s="1"/>
  <c r="I13" i="1"/>
  <c r="F13" i="1"/>
  <c r="I12" i="1"/>
  <c r="I11" i="1"/>
  <c r="I10" i="1"/>
  <c r="I9" i="1"/>
  <c r="F9" i="1"/>
  <c r="J43" i="1" l="1"/>
  <c r="J9" i="1"/>
  <c r="J57" i="11"/>
  <c r="J21" i="11"/>
  <c r="J27" i="11"/>
  <c r="J9" i="11"/>
  <c r="J63" i="11"/>
  <c r="J45" i="11"/>
  <c r="J39" i="10"/>
  <c r="J45" i="10"/>
  <c r="J21" i="9"/>
  <c r="J33" i="9"/>
  <c r="J57" i="9"/>
  <c r="J63" i="9"/>
  <c r="J45" i="9"/>
  <c r="J69" i="9"/>
  <c r="J63" i="8"/>
  <c r="J63" i="7"/>
  <c r="J57" i="7"/>
  <c r="J33" i="7"/>
  <c r="J51" i="7"/>
  <c r="J27" i="7"/>
  <c r="J15" i="7"/>
  <c r="J9" i="7"/>
  <c r="F75" i="7"/>
  <c r="J75" i="7" s="1"/>
  <c r="J19" i="6"/>
  <c r="J31" i="6"/>
  <c r="J37" i="6"/>
  <c r="J79" i="6"/>
  <c r="J43" i="6"/>
  <c r="J67" i="6"/>
  <c r="J49" i="6"/>
  <c r="J61" i="6"/>
  <c r="J55" i="6"/>
  <c r="J63" i="6"/>
  <c r="J27" i="6"/>
  <c r="J33" i="6"/>
  <c r="J39" i="6"/>
  <c r="J51" i="6"/>
  <c r="J45" i="6"/>
  <c r="F73" i="6"/>
  <c r="J73" i="6" s="1"/>
  <c r="J25" i="5"/>
  <c r="J19" i="5"/>
  <c r="J9" i="5"/>
  <c r="J39" i="5"/>
  <c r="J57" i="5"/>
  <c r="J45" i="5"/>
  <c r="J51" i="5"/>
  <c r="J43" i="5"/>
  <c r="F55" i="5"/>
  <c r="J55" i="5" s="1"/>
  <c r="F67" i="5"/>
  <c r="J67" i="5" s="1"/>
  <c r="F79" i="5"/>
  <c r="J79" i="5" s="1"/>
  <c r="F27" i="5"/>
  <c r="J27" i="5" s="1"/>
  <c r="J75" i="5"/>
  <c r="J73" i="4"/>
  <c r="J79" i="4"/>
  <c r="J31" i="4"/>
  <c r="J61" i="4"/>
  <c r="J21" i="4"/>
  <c r="J27" i="4"/>
  <c r="F25" i="4"/>
  <c r="J25" i="4" s="1"/>
  <c r="F67" i="4"/>
  <c r="J67" i="4" s="1"/>
  <c r="F49" i="4"/>
  <c r="J49" i="4" s="1"/>
  <c r="F43" i="4"/>
  <c r="J43" i="4" s="1"/>
  <c r="F15" i="4"/>
  <c r="J15" i="4" s="1"/>
  <c r="J75" i="4"/>
  <c r="J45" i="4"/>
  <c r="F63" i="4"/>
  <c r="J69" i="4"/>
  <c r="J19" i="3"/>
  <c r="J37" i="3"/>
  <c r="J61" i="3"/>
  <c r="J33" i="3"/>
  <c r="J27" i="3"/>
  <c r="J9" i="3"/>
  <c r="J51" i="3"/>
  <c r="J21" i="3"/>
  <c r="J13" i="3"/>
  <c r="F49" i="3"/>
  <c r="J49" i="3" s="1"/>
  <c r="J43" i="3"/>
  <c r="J15" i="3"/>
  <c r="J75" i="3"/>
  <c r="F45" i="3"/>
  <c r="J45" i="3" s="1"/>
  <c r="J51" i="2"/>
  <c r="J69" i="2"/>
  <c r="J57" i="2"/>
  <c r="J33" i="2"/>
  <c r="F21" i="2"/>
  <c r="J21" i="2" s="1"/>
  <c r="F75" i="2"/>
  <c r="F39" i="2"/>
  <c r="F27" i="2"/>
  <c r="J61" i="1"/>
  <c r="J67" i="1"/>
  <c r="J39" i="1"/>
  <c r="J63" i="1"/>
  <c r="J27" i="1"/>
  <c r="J75" i="1"/>
  <c r="J21" i="1"/>
  <c r="F69" i="1"/>
  <c r="J69" i="1" s="1"/>
  <c r="F57" i="1"/>
  <c r="F45" i="1"/>
  <c r="F37" i="1"/>
  <c r="J37" i="1" s="1"/>
  <c r="J13" i="1"/>
  <c r="F19" i="1"/>
  <c r="J19" i="1" s="1"/>
  <c r="F25" i="1"/>
  <c r="J25" i="1" s="1"/>
  <c r="F79" i="1"/>
  <c r="J79" i="1" s="1"/>
  <c r="F51" i="1"/>
  <c r="J51" i="1" s="1"/>
  <c r="J57" i="1"/>
  <c r="F33" i="1"/>
  <c r="J33" i="1" s="1"/>
  <c r="J39" i="3"/>
  <c r="J51" i="4"/>
  <c r="J69" i="6"/>
  <c r="J45" i="1"/>
  <c r="F21" i="7"/>
  <c r="J21" i="7" s="1"/>
  <c r="J37" i="9"/>
  <c r="J61" i="2"/>
  <c r="J15" i="1"/>
  <c r="J13" i="2"/>
  <c r="J21" i="6"/>
  <c r="J49" i="9"/>
  <c r="J45" i="2"/>
  <c r="J49" i="1"/>
  <c r="J15" i="2"/>
  <c r="J63" i="2"/>
  <c r="J63" i="5"/>
  <c r="J9" i="8"/>
  <c r="J27" i="9"/>
  <c r="J39" i="4"/>
  <c r="J25" i="11"/>
  <c r="J75" i="2"/>
  <c r="J33" i="4"/>
  <c r="J25" i="10"/>
  <c r="J85" i="10" s="1"/>
  <c r="J39" i="11"/>
  <c r="J9" i="2"/>
  <c r="F73" i="3"/>
  <c r="J73" i="3" s="1"/>
  <c r="J9" i="4"/>
  <c r="J63" i="4"/>
  <c r="J15" i="6"/>
  <c r="J73" i="10"/>
  <c r="J27" i="2"/>
  <c r="J57" i="4"/>
  <c r="J31" i="5"/>
  <c r="J21" i="8"/>
  <c r="J61" i="8"/>
  <c r="J55" i="9"/>
  <c r="J39" i="2"/>
  <c r="F57" i="3"/>
  <c r="J57" i="3" s="1"/>
  <c r="F63" i="3"/>
  <c r="J63" i="3" s="1"/>
  <c r="F49" i="5"/>
  <c r="J49" i="5" s="1"/>
  <c r="F61" i="5"/>
  <c r="J61" i="5" s="1"/>
  <c r="J33" i="8"/>
  <c r="J21" i="10"/>
  <c r="F33" i="10"/>
  <c r="J33" i="10" s="1"/>
  <c r="J49" i="10"/>
  <c r="J61" i="11"/>
  <c r="J15" i="5"/>
  <c r="J57" i="6"/>
  <c r="J75" i="6"/>
  <c r="J39" i="8"/>
  <c r="J45" i="8"/>
  <c r="J57" i="8"/>
  <c r="J69" i="8"/>
  <c r="J51" i="9"/>
  <c r="J15" i="10"/>
  <c r="J57" i="10"/>
  <c r="J69" i="10"/>
  <c r="J19" i="4"/>
  <c r="F33" i="5"/>
  <c r="J33" i="5" s="1"/>
  <c r="J9" i="6"/>
  <c r="J39" i="7"/>
  <c r="J45" i="7"/>
  <c r="J51" i="8"/>
  <c r="J75" i="10"/>
  <c r="J27" i="10"/>
  <c r="J15" i="11"/>
  <c r="J55" i="11"/>
  <c r="F69" i="3"/>
  <c r="J69" i="3" s="1"/>
  <c r="F79" i="3"/>
  <c r="J79" i="3" s="1"/>
  <c r="F73" i="5"/>
  <c r="J73" i="5" s="1"/>
  <c r="J19" i="9"/>
  <c r="J75" i="9"/>
  <c r="J51" i="11"/>
  <c r="J21" i="5"/>
  <c r="J15" i="8"/>
  <c r="J15" i="9"/>
  <c r="J51" i="10"/>
  <c r="J37" i="5"/>
  <c r="J69" i="11"/>
  <c r="J69" i="5"/>
  <c r="J27" i="8"/>
  <c r="J39" i="9"/>
  <c r="J63" i="10"/>
  <c r="J9" i="9"/>
  <c r="J67" i="9"/>
  <c r="J31" i="10"/>
  <c r="J19" i="11"/>
  <c r="J85" i="11" s="1"/>
  <c r="J81" i="11" l="1"/>
  <c r="J87" i="11" s="1"/>
  <c r="J81" i="10"/>
  <c r="J87" i="10" s="1"/>
  <c r="J81" i="7"/>
  <c r="J81" i="5"/>
  <c r="J81" i="3"/>
  <c r="J85" i="1"/>
  <c r="J81" i="1"/>
  <c r="J87" i="1" s="1"/>
  <c r="J81" i="2"/>
  <c r="J81" i="9"/>
  <c r="J85" i="2"/>
  <c r="J81" i="6"/>
  <c r="J81" i="8"/>
  <c r="J81" i="4"/>
  <c r="J87" i="2" l="1"/>
</calcChain>
</file>

<file path=xl/sharedStrings.xml><?xml version="1.0" encoding="utf-8"?>
<sst xmlns="http://schemas.openxmlformats.org/spreadsheetml/2006/main" count="847" uniqueCount="76">
  <si>
    <t>内　訳</t>
    <phoneticPr fontId="5"/>
  </si>
  <si>
    <t>藤沢市下水浄化センター等11施設で使用する電力の需給（辻堂浄化センター）</t>
    <rPh sb="3" eb="5">
      <t>ゲスイ</t>
    </rPh>
    <rPh sb="11" eb="12">
      <t>トウ</t>
    </rPh>
    <rPh sb="17" eb="19">
      <t>シヨウ</t>
    </rPh>
    <rPh sb="21" eb="23">
      <t>デンリョク</t>
    </rPh>
    <rPh sb="24" eb="26">
      <t>ジュキュウ</t>
    </rPh>
    <rPh sb="27" eb="31">
      <t>ツジドウジョウカ</t>
    </rPh>
    <phoneticPr fontId="7"/>
  </si>
  <si>
    <t>年月</t>
    <rPh sb="0" eb="2">
      <t>ネンゲツ</t>
    </rPh>
    <phoneticPr fontId="7"/>
  </si>
  <si>
    <t>基本料金</t>
    <rPh sb="0" eb="2">
      <t>キホン</t>
    </rPh>
    <rPh sb="2" eb="4">
      <t>リョウキン</t>
    </rPh>
    <phoneticPr fontId="7"/>
  </si>
  <si>
    <t>電力量料金</t>
    <rPh sb="0" eb="2">
      <t>デンリョク</t>
    </rPh>
    <rPh sb="2" eb="3">
      <t>リョウ</t>
    </rPh>
    <rPh sb="3" eb="5">
      <t>リョウキン</t>
    </rPh>
    <phoneticPr fontId="9"/>
  </si>
  <si>
    <t>月額小計
（小数点以下
　切捨て）
（円）</t>
    <rPh sb="0" eb="2">
      <t>ゲツガク</t>
    </rPh>
    <rPh sb="2" eb="4">
      <t>ショウケイ</t>
    </rPh>
    <rPh sb="6" eb="9">
      <t>ショウスウテン</t>
    </rPh>
    <rPh sb="9" eb="11">
      <t>イカ</t>
    </rPh>
    <rPh sb="13" eb="14">
      <t>キ</t>
    </rPh>
    <rPh sb="14" eb="15">
      <t>ス</t>
    </rPh>
    <rPh sb="19" eb="20">
      <t>エン</t>
    </rPh>
    <phoneticPr fontId="10"/>
  </si>
  <si>
    <t>契約電力
（ｋＷ）</t>
    <rPh sb="0" eb="2">
      <t>ケイヤク</t>
    </rPh>
    <rPh sb="2" eb="4">
      <t>デンリョク</t>
    </rPh>
    <phoneticPr fontId="7"/>
  </si>
  <si>
    <t>単価
（円/ｋＷ・月）</t>
    <rPh sb="0" eb="2">
      <t>タンカ</t>
    </rPh>
    <rPh sb="4" eb="5">
      <t>エン</t>
    </rPh>
    <rPh sb="9" eb="10">
      <t>ツキ</t>
    </rPh>
    <phoneticPr fontId="7"/>
  </si>
  <si>
    <t>力率
（％）</t>
    <rPh sb="0" eb="2">
      <t>リキリツ</t>
    </rPh>
    <phoneticPr fontId="7"/>
  </si>
  <si>
    <t>金額
（円）</t>
    <rPh sb="0" eb="2">
      <t>キンガク</t>
    </rPh>
    <rPh sb="4" eb="5">
      <t>エン</t>
    </rPh>
    <phoneticPr fontId="7"/>
  </si>
  <si>
    <t>予定使用電力量
（ｋＷｈ）</t>
    <rPh sb="0" eb="2">
      <t>ヨテイ</t>
    </rPh>
    <rPh sb="2" eb="4">
      <t>シヨウ</t>
    </rPh>
    <rPh sb="4" eb="6">
      <t>デンリョク</t>
    </rPh>
    <rPh sb="6" eb="7">
      <t>リョウ</t>
    </rPh>
    <phoneticPr fontId="7"/>
  </si>
  <si>
    <t>単価
（円/ｋＷｈ）</t>
    <rPh sb="0" eb="2">
      <t>タンカ</t>
    </rPh>
    <rPh sb="4" eb="5">
      <t>エン</t>
    </rPh>
    <phoneticPr fontId="7"/>
  </si>
  <si>
    <t>夏季(kWh)</t>
    <phoneticPr fontId="7"/>
  </si>
  <si>
    <t>夏季ピーク(KWh)</t>
    <phoneticPr fontId="7"/>
  </si>
  <si>
    <t>その他季(kWh)</t>
    <phoneticPr fontId="7"/>
  </si>
  <si>
    <t xml:space="preserve">
夜間(KWh)</t>
    <rPh sb="1" eb="3">
      <t>ヤカン</t>
    </rPh>
    <phoneticPr fontId="7"/>
  </si>
  <si>
    <t>Ａ</t>
    <phoneticPr fontId="7"/>
  </si>
  <si>
    <t>Ｂ</t>
    <phoneticPr fontId="7"/>
  </si>
  <si>
    <t>Ｃ</t>
    <phoneticPr fontId="7"/>
  </si>
  <si>
    <t>Ｄ＝Ａ×Ｂ×
{（185-Ｃ）
/100}</t>
    <phoneticPr fontId="7"/>
  </si>
  <si>
    <t>Ｅ</t>
    <phoneticPr fontId="7"/>
  </si>
  <si>
    <t>Ｆ</t>
    <phoneticPr fontId="7"/>
  </si>
  <si>
    <t>Ｇ＝Ｅ×Ｆ</t>
    <phoneticPr fontId="7"/>
  </si>
  <si>
    <t>Ｈ＝Ｄ＋Ｇ</t>
    <phoneticPr fontId="7"/>
  </si>
  <si>
    <t>2026年
（令和8年）4月</t>
    <rPh sb="13" eb="14">
      <t>ガツ</t>
    </rPh>
    <phoneticPr fontId="7"/>
  </si>
  <si>
    <t>予備電力
（予備線・4月）</t>
    <phoneticPr fontId="7"/>
  </si>
  <si>
    <t>2026年
（令和8年）5月</t>
    <rPh sb="13" eb="14">
      <t>ガツ</t>
    </rPh>
    <phoneticPr fontId="7"/>
  </si>
  <si>
    <t>予備電力
（予備線・5月）</t>
    <phoneticPr fontId="7"/>
  </si>
  <si>
    <t>2026年
（令和8年）6月</t>
    <rPh sb="13" eb="14">
      <t>ガツ</t>
    </rPh>
    <phoneticPr fontId="7"/>
  </si>
  <si>
    <t>予備電力
（予備線・6月）</t>
    <phoneticPr fontId="7"/>
  </si>
  <si>
    <t>2026年
（令和8年）7月</t>
    <rPh sb="13" eb="14">
      <t>ガツ</t>
    </rPh>
    <phoneticPr fontId="7"/>
  </si>
  <si>
    <t>予備電力
（予備線・7月）</t>
    <phoneticPr fontId="7"/>
  </si>
  <si>
    <t>2026年
（令和8年）8月</t>
    <rPh sb="13" eb="14">
      <t>ガツ</t>
    </rPh>
    <phoneticPr fontId="7"/>
  </si>
  <si>
    <t>予備電力
（予備線・8月）</t>
    <phoneticPr fontId="7"/>
  </si>
  <si>
    <t>2026年
（令和8年）9月</t>
    <rPh sb="13" eb="14">
      <t>ガツ</t>
    </rPh>
    <phoneticPr fontId="7"/>
  </si>
  <si>
    <t>予備電力
（予備線・9月）</t>
    <phoneticPr fontId="7"/>
  </si>
  <si>
    <t>2026年
（令和8年）10月</t>
    <rPh sb="14" eb="15">
      <t>ガツ</t>
    </rPh>
    <phoneticPr fontId="7"/>
  </si>
  <si>
    <t>予備電力
（予備線・10月）</t>
    <phoneticPr fontId="7"/>
  </si>
  <si>
    <t>2026年
（令和8年）11月</t>
    <rPh sb="14" eb="15">
      <t>ガツ</t>
    </rPh>
    <phoneticPr fontId="7"/>
  </si>
  <si>
    <t>予備電力
（予備線・11月）</t>
    <phoneticPr fontId="7"/>
  </si>
  <si>
    <t>2026年
（令和8年）12月</t>
    <rPh sb="14" eb="15">
      <t>ガツ</t>
    </rPh>
    <phoneticPr fontId="7"/>
  </si>
  <si>
    <t>予備電力
（予備線・12月）</t>
    <phoneticPr fontId="7"/>
  </si>
  <si>
    <t>2027年
（令和9年）1月</t>
    <rPh sb="13" eb="14">
      <t>ガツ</t>
    </rPh>
    <phoneticPr fontId="7"/>
  </si>
  <si>
    <t>予備電力
（予備線・1月）</t>
    <phoneticPr fontId="7"/>
  </si>
  <si>
    <t>2027年
（令和9年）2月</t>
    <rPh sb="13" eb="14">
      <t>ガツ</t>
    </rPh>
    <phoneticPr fontId="7"/>
  </si>
  <si>
    <t>予備電力
（予備線・2月）</t>
    <phoneticPr fontId="7"/>
  </si>
  <si>
    <t>2027年
（令和9年）3月</t>
    <rPh sb="13" eb="14">
      <t>ガツ</t>
    </rPh>
    <phoneticPr fontId="7"/>
  </si>
  <si>
    <t>予備電力
（予備線・3月）</t>
    <phoneticPr fontId="7"/>
  </si>
  <si>
    <t>小計</t>
    <rPh sb="0" eb="2">
      <t>ショウケイ</t>
    </rPh>
    <phoneticPr fontId="7"/>
  </si>
  <si>
    <t>予備電力
（予備線）</t>
    <rPh sb="0" eb="2">
      <t>ヨビ</t>
    </rPh>
    <rPh sb="2" eb="4">
      <t>デンリョク</t>
    </rPh>
    <phoneticPr fontId="7"/>
  </si>
  <si>
    <t>年額小計
（小数点以下
　切捨て）
（円）
Ｍ＝Ｌ×１２</t>
    <rPh sb="0" eb="2">
      <t>ネンガク</t>
    </rPh>
    <rPh sb="2" eb="4">
      <t>ショウケイ</t>
    </rPh>
    <phoneticPr fontId="7"/>
  </si>
  <si>
    <t>Ｉ</t>
    <phoneticPr fontId="7"/>
  </si>
  <si>
    <t>Ｊ</t>
    <phoneticPr fontId="7"/>
  </si>
  <si>
    <t>Ｋ</t>
    <phoneticPr fontId="7"/>
  </si>
  <si>
    <t>Ｌ＝Ｉ×Ｊ×
{（185-Ｋ）
/100}</t>
    <phoneticPr fontId="7"/>
  </si>
  <si>
    <t>予備電力
（予備線・年間）</t>
    <rPh sb="0" eb="2">
      <t>ヨビ</t>
    </rPh>
    <rPh sb="2" eb="4">
      <t>デンリョク</t>
    </rPh>
    <rPh sb="6" eb="8">
      <t>ヨビ</t>
    </rPh>
    <rPh sb="8" eb="9">
      <t>セン</t>
    </rPh>
    <rPh sb="10" eb="12">
      <t>ネンカン</t>
    </rPh>
    <phoneticPr fontId="7"/>
  </si>
  <si>
    <t>合計</t>
    <rPh sb="0" eb="2">
      <t>ゴウケイ</t>
    </rPh>
    <phoneticPr fontId="7"/>
  </si>
  <si>
    <t>※契約電力は令和7年11月分の実績値を適用する。</t>
    <rPh sb="1" eb="5">
      <t>ケイヤクデンリョク</t>
    </rPh>
    <rPh sb="6" eb="8">
      <t>レイワ</t>
    </rPh>
    <rPh sb="9" eb="10">
      <t>ネン</t>
    </rPh>
    <rPh sb="12" eb="13">
      <t>ガツ</t>
    </rPh>
    <rPh sb="13" eb="14">
      <t>ブン</t>
    </rPh>
    <rPh sb="15" eb="17">
      <t>ジッセキ</t>
    </rPh>
    <rPh sb="17" eb="18">
      <t>アタイ</t>
    </rPh>
    <rPh sb="19" eb="21">
      <t>テキヨウ</t>
    </rPh>
    <phoneticPr fontId="7"/>
  </si>
  <si>
    <t>※予備電力（予備線）を使用した月の電力量料金は、別途下表に示す単価を適用すること。</t>
    <rPh sb="1" eb="3">
      <t>ヨビ</t>
    </rPh>
    <rPh sb="3" eb="5">
      <t>デンリョク</t>
    </rPh>
    <rPh sb="6" eb="8">
      <t>ヨビ</t>
    </rPh>
    <rPh sb="8" eb="9">
      <t>セン</t>
    </rPh>
    <rPh sb="11" eb="13">
      <t>シヨウ</t>
    </rPh>
    <rPh sb="15" eb="16">
      <t>ツキ</t>
    </rPh>
    <rPh sb="17" eb="19">
      <t>デンリョク</t>
    </rPh>
    <rPh sb="19" eb="20">
      <t>リョウ</t>
    </rPh>
    <rPh sb="20" eb="22">
      <t>リョウキン</t>
    </rPh>
    <rPh sb="24" eb="26">
      <t>ベット</t>
    </rPh>
    <rPh sb="26" eb="27">
      <t>シタ</t>
    </rPh>
    <rPh sb="27" eb="28">
      <t>ヒョウ</t>
    </rPh>
    <rPh sb="29" eb="30">
      <t>シメ</t>
    </rPh>
    <rPh sb="31" eb="33">
      <t>タンカ</t>
    </rPh>
    <rPh sb="34" eb="36">
      <t>テキヨウ</t>
    </rPh>
    <phoneticPr fontId="7"/>
  </si>
  <si>
    <t>項目</t>
    <rPh sb="0" eb="2">
      <t>コウモク</t>
    </rPh>
    <phoneticPr fontId="7"/>
  </si>
  <si>
    <t>単価</t>
    <rPh sb="0" eb="2">
      <t>タンカ</t>
    </rPh>
    <phoneticPr fontId="7"/>
  </si>
  <si>
    <t>備考</t>
    <rPh sb="0" eb="2">
      <t>ビコウ</t>
    </rPh>
    <phoneticPr fontId="7"/>
  </si>
  <si>
    <t>予備電力（予備線）</t>
    <rPh sb="0" eb="2">
      <t>ヨビ</t>
    </rPh>
    <rPh sb="2" eb="4">
      <t>デンリョク</t>
    </rPh>
    <rPh sb="5" eb="7">
      <t>ヨビ</t>
    </rPh>
    <rPh sb="7" eb="8">
      <t>セン</t>
    </rPh>
    <phoneticPr fontId="7"/>
  </si>
  <si>
    <t>夏季</t>
    <rPh sb="0" eb="2">
      <t>カキ</t>
    </rPh>
    <phoneticPr fontId="7"/>
  </si>
  <si>
    <t>その他季</t>
    <rPh sb="2" eb="3">
      <t>タ</t>
    </rPh>
    <rPh sb="3" eb="4">
      <t>キ</t>
    </rPh>
    <phoneticPr fontId="7"/>
  </si>
  <si>
    <t>藤沢市下水浄化センター等11施設で使用する電力の需給（大清水浄化センター）</t>
    <rPh sb="3" eb="5">
      <t>ゲスイ</t>
    </rPh>
    <rPh sb="11" eb="12">
      <t>トウ</t>
    </rPh>
    <rPh sb="17" eb="19">
      <t>シヨウ</t>
    </rPh>
    <rPh sb="21" eb="23">
      <t>デンリョク</t>
    </rPh>
    <rPh sb="24" eb="26">
      <t>ジュキュウ</t>
    </rPh>
    <rPh sb="27" eb="32">
      <t>オオシミズジョウカ</t>
    </rPh>
    <phoneticPr fontId="7"/>
  </si>
  <si>
    <t>※契約電力は令和7年10月分の実績値を適用する。</t>
    <rPh sb="1" eb="5">
      <t>ケイヤクデンリョク</t>
    </rPh>
    <rPh sb="6" eb="8">
      <t>レイワ</t>
    </rPh>
    <rPh sb="9" eb="10">
      <t>ネン</t>
    </rPh>
    <rPh sb="12" eb="13">
      <t>ガツ</t>
    </rPh>
    <rPh sb="13" eb="14">
      <t>ブン</t>
    </rPh>
    <rPh sb="15" eb="17">
      <t>ジッセキ</t>
    </rPh>
    <rPh sb="17" eb="18">
      <t>アタイ</t>
    </rPh>
    <rPh sb="19" eb="21">
      <t>テキヨウ</t>
    </rPh>
    <phoneticPr fontId="7"/>
  </si>
  <si>
    <t>藤沢市下水浄化センター等11施設で使用する電力の需給（浜見山ポンプ場）</t>
    <rPh sb="3" eb="5">
      <t>ゲスイ</t>
    </rPh>
    <rPh sb="11" eb="12">
      <t>トウ</t>
    </rPh>
    <rPh sb="17" eb="19">
      <t>シヨウ</t>
    </rPh>
    <rPh sb="21" eb="23">
      <t>デンリョク</t>
    </rPh>
    <rPh sb="24" eb="26">
      <t>ジュキュウ</t>
    </rPh>
    <rPh sb="27" eb="30">
      <t>ハマミヤマ</t>
    </rPh>
    <rPh sb="33" eb="34">
      <t>ジョウ</t>
    </rPh>
    <phoneticPr fontId="7"/>
  </si>
  <si>
    <r>
      <t>藤沢市下水浄化センター等11施設で使用する電力の需給</t>
    </r>
    <r>
      <rPr>
        <sz val="12"/>
        <color rgb="FFFF0000"/>
        <rFont val="ＭＳ 明朝"/>
        <family val="1"/>
        <charset val="128"/>
      </rPr>
      <t>（下藤が谷ポンプ場）</t>
    </r>
    <rPh sb="3" eb="5">
      <t>ゲスイ</t>
    </rPh>
    <rPh sb="11" eb="12">
      <t>トウ</t>
    </rPh>
    <rPh sb="17" eb="19">
      <t>シヨウ</t>
    </rPh>
    <rPh sb="21" eb="23">
      <t>デンリョク</t>
    </rPh>
    <rPh sb="24" eb="26">
      <t>ジュキュウ</t>
    </rPh>
    <rPh sb="27" eb="29">
      <t>シモフジ</t>
    </rPh>
    <rPh sb="30" eb="31">
      <t>ヤ</t>
    </rPh>
    <rPh sb="34" eb="35">
      <t>ジョウ</t>
    </rPh>
    <phoneticPr fontId="7"/>
  </si>
  <si>
    <r>
      <t>藤沢市下水浄化センター等11施設で使用する電力の需給</t>
    </r>
    <r>
      <rPr>
        <sz val="12"/>
        <color rgb="FFFF0000"/>
        <rFont val="ＭＳ 明朝"/>
        <family val="1"/>
        <charset val="128"/>
      </rPr>
      <t>（藤が谷ポンプ場）</t>
    </r>
    <rPh sb="3" eb="5">
      <t>ゲスイ</t>
    </rPh>
    <rPh sb="11" eb="12">
      <t>トウ</t>
    </rPh>
    <rPh sb="17" eb="19">
      <t>シヨウ</t>
    </rPh>
    <rPh sb="21" eb="23">
      <t>デンリョク</t>
    </rPh>
    <rPh sb="24" eb="26">
      <t>ジュキュウ</t>
    </rPh>
    <rPh sb="27" eb="28">
      <t>フジ</t>
    </rPh>
    <rPh sb="29" eb="30">
      <t>ヤ</t>
    </rPh>
    <rPh sb="33" eb="34">
      <t>ジョウ</t>
    </rPh>
    <phoneticPr fontId="7"/>
  </si>
  <si>
    <r>
      <t>藤沢市下水浄化センター等11施設で使用する電力の需給</t>
    </r>
    <r>
      <rPr>
        <sz val="12"/>
        <color rgb="FFFF0000"/>
        <rFont val="ＭＳ 明朝"/>
        <family val="1"/>
        <charset val="128"/>
      </rPr>
      <t>（御殿辺ポンプ場）</t>
    </r>
    <rPh sb="3" eb="5">
      <t>ゲスイ</t>
    </rPh>
    <rPh sb="11" eb="12">
      <t>トウ</t>
    </rPh>
    <rPh sb="17" eb="19">
      <t>シヨウ</t>
    </rPh>
    <rPh sb="21" eb="23">
      <t>デンリョク</t>
    </rPh>
    <rPh sb="24" eb="26">
      <t>ジュキュウ</t>
    </rPh>
    <rPh sb="27" eb="30">
      <t>ゴテンベ</t>
    </rPh>
    <rPh sb="33" eb="34">
      <t>ジョウ</t>
    </rPh>
    <phoneticPr fontId="7"/>
  </si>
  <si>
    <r>
      <t>藤沢市下水浄化センター等11施設で使用する電力の需給</t>
    </r>
    <r>
      <rPr>
        <sz val="12"/>
        <color rgb="FFFF0000"/>
        <rFont val="ＭＳ 明朝"/>
        <family val="1"/>
        <charset val="128"/>
      </rPr>
      <t>（洲鼻ポンプ場）</t>
    </r>
    <rPh sb="3" eb="5">
      <t>ゲスイ</t>
    </rPh>
    <rPh sb="11" eb="12">
      <t>トウ</t>
    </rPh>
    <rPh sb="17" eb="19">
      <t>シヨウ</t>
    </rPh>
    <rPh sb="21" eb="23">
      <t>デンリョク</t>
    </rPh>
    <rPh sb="24" eb="26">
      <t>ジュキュウ</t>
    </rPh>
    <rPh sb="27" eb="29">
      <t>スバナ</t>
    </rPh>
    <rPh sb="32" eb="33">
      <t>ジョウ</t>
    </rPh>
    <phoneticPr fontId="7"/>
  </si>
  <si>
    <r>
      <t>藤沢市下水浄化センター等11施設で使用する電力の需給</t>
    </r>
    <r>
      <rPr>
        <sz val="12"/>
        <color rgb="FFFF0000"/>
        <rFont val="ＭＳ 明朝"/>
        <family val="1"/>
        <charset val="128"/>
      </rPr>
      <t>（大庭ポンプ場）</t>
    </r>
    <rPh sb="3" eb="5">
      <t>ゲスイ</t>
    </rPh>
    <rPh sb="11" eb="12">
      <t>トウ</t>
    </rPh>
    <rPh sb="17" eb="19">
      <t>シヨウ</t>
    </rPh>
    <rPh sb="21" eb="23">
      <t>デンリョク</t>
    </rPh>
    <rPh sb="24" eb="26">
      <t>ジュキュウ</t>
    </rPh>
    <rPh sb="27" eb="29">
      <t>オオバ</t>
    </rPh>
    <rPh sb="32" eb="33">
      <t>ジョウ</t>
    </rPh>
    <phoneticPr fontId="7"/>
  </si>
  <si>
    <t>藤沢市下水浄化センター等11施設で使用する電力の需給（村岡ポンプ場）</t>
    <rPh sb="3" eb="5">
      <t>ゲスイ</t>
    </rPh>
    <rPh sb="11" eb="12">
      <t>トウ</t>
    </rPh>
    <rPh sb="17" eb="19">
      <t>シヨウ</t>
    </rPh>
    <rPh sb="21" eb="23">
      <t>デンリョク</t>
    </rPh>
    <rPh sb="24" eb="26">
      <t>ジュキュウ</t>
    </rPh>
    <rPh sb="27" eb="29">
      <t>ムラオカ</t>
    </rPh>
    <rPh sb="32" eb="33">
      <t>ジョウ</t>
    </rPh>
    <phoneticPr fontId="7"/>
  </si>
  <si>
    <t>藤沢市下水浄化センター等11施設で使用する電力の需給（石川ポンプ場）</t>
    <rPh sb="3" eb="5">
      <t>ゲスイ</t>
    </rPh>
    <rPh sb="11" eb="12">
      <t>トウ</t>
    </rPh>
    <rPh sb="17" eb="19">
      <t>シヨウ</t>
    </rPh>
    <rPh sb="21" eb="23">
      <t>デンリョク</t>
    </rPh>
    <rPh sb="24" eb="26">
      <t>ジュキュウ</t>
    </rPh>
    <rPh sb="27" eb="29">
      <t>イシカワ</t>
    </rPh>
    <rPh sb="32" eb="33">
      <t>ジョウ</t>
    </rPh>
    <phoneticPr fontId="7"/>
  </si>
  <si>
    <r>
      <t>藤沢市下水浄化センター等11施設で使用する電力の需給</t>
    </r>
    <r>
      <rPr>
        <sz val="12"/>
        <color rgb="FFFF0000"/>
        <rFont val="ＭＳ 明朝"/>
        <family val="1"/>
        <charset val="128"/>
      </rPr>
      <t>（今田ポンプ場）</t>
    </r>
    <rPh sb="3" eb="5">
      <t>ゲスイ</t>
    </rPh>
    <rPh sb="11" eb="12">
      <t>トウ</t>
    </rPh>
    <rPh sb="17" eb="19">
      <t>シヨウ</t>
    </rPh>
    <rPh sb="21" eb="23">
      <t>デンリョク</t>
    </rPh>
    <rPh sb="24" eb="26">
      <t>ジュキュウ</t>
    </rPh>
    <rPh sb="27" eb="29">
      <t>イマダ</t>
    </rPh>
    <rPh sb="32" eb="33">
      <t>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</si>
</sst>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24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6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b/>
      <sz val="11"/>
      <name val="ＭＳ 明朝"/>
      <family val="1"/>
      <charset val="128"/>
    </font>
    <font>
      <strike/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strike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3" fillId="0" borderId="0"/>
    <xf numFmtId="0" fontId="8" fillId="0" borderId="0"/>
  </cellStyleXfs>
  <cellXfs count="394">
    <xf numFmtId="0" fontId="0" fillId="0" borderId="0" xfId="0"/>
    <xf numFmtId="0" fontId="1" fillId="0" borderId="0" xfId="2"/>
    <xf numFmtId="0" fontId="4" fillId="0" borderId="0" xfId="3" applyFont="1" applyAlignment="1">
      <alignment vertical="center"/>
    </xf>
    <xf numFmtId="0" fontId="6" fillId="0" borderId="0" xfId="3" applyFont="1"/>
    <xf numFmtId="0" fontId="8" fillId="0" borderId="0" xfId="4"/>
    <xf numFmtId="1" fontId="6" fillId="0" borderId="6" xfId="3" applyNumberFormat="1" applyFont="1" applyBorder="1" applyAlignment="1" applyProtection="1">
      <alignment horizontal="center" vertical="center" wrapText="1"/>
      <protection locked="0"/>
    </xf>
    <xf numFmtId="0" fontId="6" fillId="0" borderId="7" xfId="3" applyFont="1" applyBorder="1" applyAlignment="1">
      <alignment horizontal="center" vertical="center" wrapText="1"/>
    </xf>
    <xf numFmtId="38" fontId="6" fillId="0" borderId="7" xfId="1" applyFont="1" applyBorder="1" applyAlignment="1" applyProtection="1">
      <alignment horizontal="center" vertical="center" wrapText="1"/>
      <protection locked="0"/>
    </xf>
    <xf numFmtId="38" fontId="6" fillId="0" borderId="8" xfId="1" applyFont="1" applyBorder="1" applyAlignment="1" applyProtection="1">
      <alignment horizontal="center" vertical="center" wrapText="1"/>
      <protection locked="0"/>
    </xf>
    <xf numFmtId="38" fontId="6" fillId="0" borderId="9" xfId="1" applyFont="1" applyBorder="1" applyAlignment="1" applyProtection="1">
      <alignment horizontal="center" vertical="center" wrapText="1"/>
      <protection locked="0"/>
    </xf>
    <xf numFmtId="38" fontId="6" fillId="0" borderId="10" xfId="1" applyFont="1" applyBorder="1" applyAlignment="1" applyProtection="1">
      <alignment horizontal="center" vertical="center" wrapText="1"/>
      <protection locked="0"/>
    </xf>
    <xf numFmtId="1" fontId="6" fillId="2" borderId="12" xfId="3" applyNumberFormat="1" applyFont="1" applyFill="1" applyBorder="1" applyAlignment="1" applyProtection="1">
      <alignment horizontal="center" vertical="center" wrapText="1"/>
      <protection locked="0"/>
    </xf>
    <xf numFmtId="0" fontId="6" fillId="2" borderId="13" xfId="3" applyFont="1" applyFill="1" applyBorder="1" applyAlignment="1">
      <alignment horizontal="center" vertical="center" wrapText="1"/>
    </xf>
    <xf numFmtId="38" fontId="6" fillId="2" borderId="13" xfId="1" applyFont="1" applyFill="1" applyBorder="1" applyAlignment="1" applyProtection="1">
      <alignment horizontal="center" vertical="center" wrapText="1"/>
      <protection locked="0"/>
    </xf>
    <xf numFmtId="38" fontId="6" fillId="2" borderId="14" xfId="1" applyFont="1" applyFill="1" applyBorder="1" applyAlignment="1" applyProtection="1">
      <alignment horizontal="center" vertical="center" wrapText="1"/>
      <protection locked="0"/>
    </xf>
    <xf numFmtId="38" fontId="6" fillId="0" borderId="0" xfId="1" applyFont="1" applyBorder="1" applyAlignment="1" applyProtection="1">
      <alignment horizontal="center" vertical="center" wrapText="1"/>
      <protection locked="0"/>
    </xf>
    <xf numFmtId="38" fontId="6" fillId="0" borderId="15" xfId="1" applyFont="1" applyBorder="1" applyAlignment="1" applyProtection="1">
      <alignment horizontal="center" vertical="center" wrapText="1"/>
      <protection locked="0"/>
    </xf>
    <xf numFmtId="0" fontId="6" fillId="2" borderId="16" xfId="3" applyFont="1" applyFill="1" applyBorder="1" applyAlignment="1">
      <alignment horizontal="center" vertical="center" wrapText="1" shrinkToFit="1"/>
    </xf>
    <xf numFmtId="1" fontId="6" fillId="2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2" borderId="18" xfId="3" applyFont="1" applyFill="1" applyBorder="1" applyAlignment="1">
      <alignment horizontal="center" vertical="center" wrapText="1"/>
    </xf>
    <xf numFmtId="38" fontId="6" fillId="2" borderId="18" xfId="1" applyFont="1" applyFill="1" applyBorder="1" applyAlignment="1" applyProtection="1">
      <alignment horizontal="center" vertical="center" wrapText="1"/>
      <protection locked="0"/>
    </xf>
    <xf numFmtId="38" fontId="6" fillId="2" borderId="19" xfId="1" applyFont="1" applyFill="1" applyBorder="1" applyAlignment="1" applyProtection="1">
      <alignment horizontal="center" vertical="center" wrapText="1"/>
      <protection locked="0"/>
    </xf>
    <xf numFmtId="38" fontId="6" fillId="0" borderId="20" xfId="1" applyFont="1" applyBorder="1" applyAlignment="1" applyProtection="1">
      <alignment horizontal="center" vertical="center" wrapText="1"/>
      <protection locked="0"/>
    </xf>
    <xf numFmtId="0" fontId="6" fillId="2" borderId="21" xfId="3" applyFont="1" applyFill="1" applyBorder="1" applyAlignment="1">
      <alignment horizontal="center" vertical="center" wrapText="1" shrinkToFit="1"/>
    </xf>
    <xf numFmtId="38" fontId="11" fillId="0" borderId="22" xfId="1" applyFont="1" applyBorder="1" applyAlignment="1" applyProtection="1">
      <alignment horizontal="center" vertical="center" wrapText="1" shrinkToFit="1"/>
      <protection locked="0"/>
    </xf>
    <xf numFmtId="38" fontId="11" fillId="0" borderId="20" xfId="1" applyFont="1" applyBorder="1" applyAlignment="1" applyProtection="1">
      <alignment horizontal="center" vertical="center" wrapText="1" shrinkToFit="1"/>
      <protection locked="0"/>
    </xf>
    <xf numFmtId="1" fontId="6" fillId="0" borderId="24" xfId="3" applyNumberFormat="1" applyFont="1" applyBorder="1" applyAlignment="1" applyProtection="1">
      <alignment horizontal="center" vertical="center"/>
      <protection locked="0"/>
    </xf>
    <xf numFmtId="49" fontId="6" fillId="0" borderId="25" xfId="3" applyNumberFormat="1" applyFont="1" applyBorder="1" applyAlignment="1">
      <alignment horizontal="center" vertical="center"/>
    </xf>
    <xf numFmtId="38" fontId="6" fillId="0" borderId="25" xfId="1" applyFont="1" applyBorder="1" applyAlignment="1" applyProtection="1">
      <alignment horizontal="center" vertical="center"/>
      <protection locked="0"/>
    </xf>
    <xf numFmtId="38" fontId="6" fillId="0" borderId="26" xfId="1" applyFont="1" applyBorder="1" applyAlignment="1" applyProtection="1">
      <alignment horizontal="center" vertical="center" wrapText="1"/>
      <protection locked="0"/>
    </xf>
    <xf numFmtId="38" fontId="6" fillId="0" borderId="27" xfId="1" applyFont="1" applyBorder="1" applyAlignment="1" applyProtection="1">
      <alignment horizontal="center" vertical="center"/>
      <protection locked="0"/>
    </xf>
    <xf numFmtId="38" fontId="6" fillId="0" borderId="28" xfId="1" applyFont="1" applyBorder="1" applyAlignment="1" applyProtection="1">
      <alignment horizontal="center" vertical="center"/>
      <protection locked="0"/>
    </xf>
    <xf numFmtId="38" fontId="6" fillId="0" borderId="26" xfId="1" applyFont="1" applyBorder="1" applyAlignment="1" applyProtection="1">
      <alignment horizontal="center" vertical="center"/>
      <protection locked="0"/>
    </xf>
    <xf numFmtId="0" fontId="6" fillId="0" borderId="29" xfId="3" applyFont="1" applyBorder="1" applyAlignment="1">
      <alignment horizontal="center" vertical="center"/>
    </xf>
    <xf numFmtId="38" fontId="6" fillId="0" borderId="30" xfId="1" applyFont="1" applyBorder="1" applyAlignment="1" applyProtection="1">
      <alignment horizontal="center" vertical="center"/>
      <protection locked="0"/>
    </xf>
    <xf numFmtId="40" fontId="12" fillId="0" borderId="0" xfId="1" applyNumberFormat="1" applyFont="1" applyBorder="1" applyAlignment="1" applyProtection="1">
      <alignment horizontal="center" vertical="center"/>
      <protection locked="0"/>
    </xf>
    <xf numFmtId="40" fontId="6" fillId="0" borderId="32" xfId="1" applyNumberFormat="1" applyFont="1" applyBorder="1" applyAlignment="1" applyProtection="1">
      <alignment horizontal="center" vertical="center"/>
      <protection locked="0"/>
    </xf>
    <xf numFmtId="38" fontId="6" fillId="0" borderId="12" xfId="1" applyFont="1" applyBorder="1" applyAlignment="1" applyProtection="1">
      <alignment horizontal="center" vertical="center"/>
      <protection locked="0"/>
    </xf>
    <xf numFmtId="40" fontId="12" fillId="0" borderId="34" xfId="1" applyNumberFormat="1" applyFont="1" applyBorder="1" applyAlignment="1" applyProtection="1">
      <alignment horizontal="center" vertical="center"/>
      <protection locked="0"/>
    </xf>
    <xf numFmtId="40" fontId="6" fillId="0" borderId="14" xfId="1" applyNumberFormat="1" applyFont="1" applyBorder="1" applyAlignment="1" applyProtection="1">
      <alignment horizontal="center" vertical="center"/>
      <protection locked="0"/>
    </xf>
    <xf numFmtId="38" fontId="6" fillId="0" borderId="33" xfId="1" applyFont="1" applyBorder="1" applyAlignment="1" applyProtection="1">
      <alignment horizontal="center" vertical="center"/>
      <protection locked="0"/>
    </xf>
    <xf numFmtId="40" fontId="12" fillId="0" borderId="39" xfId="1" applyNumberFormat="1" applyFont="1" applyBorder="1" applyAlignment="1" applyProtection="1">
      <alignment horizontal="center" vertical="center"/>
      <protection locked="0"/>
    </xf>
    <xf numFmtId="40" fontId="6" fillId="0" borderId="0" xfId="1" applyNumberFormat="1" applyFont="1" applyBorder="1" applyAlignment="1" applyProtection="1">
      <alignment horizontal="center" vertical="center"/>
      <protection locked="0"/>
    </xf>
    <xf numFmtId="40" fontId="6" fillId="0" borderId="19" xfId="1" applyNumberFormat="1" applyFont="1" applyBorder="1" applyAlignment="1" applyProtection="1">
      <alignment horizontal="center" vertical="center"/>
      <protection locked="0"/>
    </xf>
    <xf numFmtId="40" fontId="6" fillId="0" borderId="34" xfId="1" applyNumberFormat="1" applyFont="1" applyBorder="1" applyAlignment="1" applyProtection="1">
      <alignment horizontal="center" vertical="center"/>
      <protection locked="0"/>
    </xf>
    <xf numFmtId="38" fontId="6" fillId="0" borderId="9" xfId="1" applyFont="1" applyBorder="1" applyAlignment="1" applyProtection="1">
      <alignment horizontal="center" vertical="center"/>
      <protection locked="0"/>
    </xf>
    <xf numFmtId="40" fontId="6" fillId="0" borderId="53" xfId="1" applyNumberFormat="1" applyFont="1" applyBorder="1" applyAlignment="1" applyProtection="1">
      <alignment horizontal="center" vertical="center"/>
      <protection locked="0"/>
    </xf>
    <xf numFmtId="40" fontId="6" fillId="0" borderId="8" xfId="1" applyNumberFormat="1" applyFont="1" applyBorder="1" applyAlignment="1" applyProtection="1">
      <alignment horizontal="center" vertical="center"/>
      <protection locked="0"/>
    </xf>
    <xf numFmtId="38" fontId="6" fillId="0" borderId="54" xfId="1" applyFont="1" applyBorder="1" applyAlignment="1" applyProtection="1">
      <alignment horizontal="center" vertical="center"/>
      <protection locked="0"/>
    </xf>
    <xf numFmtId="40" fontId="6" fillId="0" borderId="55" xfId="1" applyNumberFormat="1" applyFont="1" applyBorder="1" applyAlignment="1" applyProtection="1">
      <alignment horizontal="center" vertical="center"/>
      <protection locked="0"/>
    </xf>
    <xf numFmtId="40" fontId="6" fillId="0" borderId="56" xfId="1" applyNumberFormat="1" applyFont="1" applyBorder="1" applyAlignment="1" applyProtection="1">
      <alignment horizontal="center" vertical="center"/>
      <protection locked="0"/>
    </xf>
    <xf numFmtId="1" fontId="6" fillId="0" borderId="50" xfId="3" applyNumberFormat="1" applyFont="1" applyBorder="1" applyAlignment="1" applyProtection="1">
      <alignment horizontal="center" vertical="center" wrapText="1"/>
      <protection locked="0"/>
    </xf>
    <xf numFmtId="0" fontId="6" fillId="0" borderId="48" xfId="3" applyFont="1" applyBorder="1" applyAlignment="1">
      <alignment horizontal="center" vertical="center" wrapText="1"/>
    </xf>
    <xf numFmtId="38" fontId="6" fillId="0" borderId="48" xfId="1" applyFont="1" applyBorder="1" applyAlignment="1" applyProtection="1">
      <alignment horizontal="center" vertical="center" wrapText="1"/>
      <protection locked="0"/>
    </xf>
    <xf numFmtId="38" fontId="6" fillId="0" borderId="49" xfId="1" applyFont="1" applyBorder="1" applyAlignment="1" applyProtection="1">
      <alignment horizontal="center" vertical="center" wrapText="1"/>
      <protection locked="0"/>
    </xf>
    <xf numFmtId="1" fontId="6" fillId="0" borderId="27" xfId="3" applyNumberFormat="1" applyFont="1" applyBorder="1" applyAlignment="1" applyProtection="1">
      <alignment horizontal="center" vertical="center"/>
      <protection locked="0"/>
    </xf>
    <xf numFmtId="0" fontId="14" fillId="0" borderId="0" xfId="4" applyFont="1"/>
    <xf numFmtId="0" fontId="6" fillId="0" borderId="0" xfId="4" applyFont="1"/>
    <xf numFmtId="0" fontId="6" fillId="0" borderId="0" xfId="4" applyFont="1" applyAlignment="1">
      <alignment horizontal="left" vertical="center" wrapText="1"/>
    </xf>
    <xf numFmtId="0" fontId="6" fillId="0" borderId="78" xfId="4" applyFont="1" applyBorder="1" applyAlignment="1">
      <alignment horizontal="center" vertical="center"/>
    </xf>
    <xf numFmtId="0" fontId="6" fillId="0" borderId="9" xfId="4" applyFont="1" applyBorder="1" applyAlignment="1">
      <alignment vertical="center"/>
    </xf>
    <xf numFmtId="0" fontId="6" fillId="0" borderId="79" xfId="4" applyFont="1" applyBorder="1" applyAlignment="1">
      <alignment horizontal="center" vertical="center"/>
    </xf>
    <xf numFmtId="2" fontId="6" fillId="0" borderId="79" xfId="4" applyNumberFormat="1" applyFont="1" applyBorder="1" applyAlignment="1">
      <alignment horizontal="center" vertical="center"/>
    </xf>
    <xf numFmtId="0" fontId="6" fillId="0" borderId="63" xfId="4" applyFont="1" applyBorder="1" applyAlignment="1">
      <alignment vertical="center"/>
    </xf>
    <xf numFmtId="0" fontId="6" fillId="0" borderId="25" xfId="4" applyFont="1" applyBorder="1" applyAlignment="1">
      <alignment horizontal="center" vertical="center"/>
    </xf>
    <xf numFmtId="2" fontId="6" fillId="0" borderId="25" xfId="4" applyNumberFormat="1" applyFont="1" applyBorder="1" applyAlignment="1">
      <alignment horizontal="center" vertical="center"/>
    </xf>
    <xf numFmtId="40" fontId="12" fillId="0" borderId="13" xfId="1" applyNumberFormat="1" applyFont="1" applyBorder="1" applyAlignment="1" applyProtection="1">
      <alignment horizontal="center" vertical="center"/>
      <protection locked="0"/>
    </xf>
    <xf numFmtId="40" fontId="6" fillId="0" borderId="39" xfId="1" applyNumberFormat="1" applyFont="1" applyBorder="1" applyAlignment="1" applyProtection="1">
      <alignment horizontal="center" vertical="center"/>
      <protection locked="0"/>
    </xf>
    <xf numFmtId="40" fontId="6" fillId="0" borderId="13" xfId="1" applyNumberFormat="1" applyFont="1" applyBorder="1" applyAlignment="1" applyProtection="1">
      <alignment horizontal="center" vertical="center"/>
      <protection locked="0"/>
    </xf>
    <xf numFmtId="40" fontId="6" fillId="0" borderId="81" xfId="1" applyNumberFormat="1" applyFont="1" applyBorder="1" applyAlignment="1" applyProtection="1">
      <alignment horizontal="center" vertical="center"/>
      <protection locked="0"/>
    </xf>
    <xf numFmtId="0" fontId="6" fillId="2" borderId="9" xfId="4" applyFont="1" applyFill="1" applyBorder="1" applyAlignment="1">
      <alignment vertical="center"/>
    </xf>
    <xf numFmtId="0" fontId="6" fillId="2" borderId="79" xfId="4" applyFont="1" applyFill="1" applyBorder="1" applyAlignment="1">
      <alignment horizontal="center" vertical="center"/>
    </xf>
    <xf numFmtId="2" fontId="17" fillId="2" borderId="79" xfId="4" applyNumberFormat="1" applyFont="1" applyFill="1" applyBorder="1" applyAlignment="1">
      <alignment horizontal="center" vertical="center"/>
    </xf>
    <xf numFmtId="0" fontId="6" fillId="2" borderId="63" xfId="4" applyFont="1" applyFill="1" applyBorder="1" applyAlignment="1">
      <alignment vertical="center"/>
    </xf>
    <xf numFmtId="0" fontId="6" fillId="2" borderId="25" xfId="4" applyFont="1" applyFill="1" applyBorder="1" applyAlignment="1">
      <alignment horizontal="center" vertical="center"/>
    </xf>
    <xf numFmtId="2" fontId="17" fillId="2" borderId="25" xfId="4" applyNumberFormat="1" applyFont="1" applyFill="1" applyBorder="1" applyAlignment="1">
      <alignment horizontal="center" vertical="center"/>
    </xf>
    <xf numFmtId="38" fontId="6" fillId="0" borderId="44" xfId="1" applyFont="1" applyBorder="1" applyAlignment="1" applyProtection="1">
      <alignment horizontal="center" vertical="center"/>
      <protection locked="0"/>
    </xf>
    <xf numFmtId="40" fontId="6" fillId="0" borderId="82" xfId="1" applyNumberFormat="1" applyFont="1" applyBorder="1" applyAlignment="1" applyProtection="1">
      <alignment horizontal="center" vertical="center"/>
      <protection locked="0"/>
    </xf>
    <xf numFmtId="40" fontId="6" fillId="0" borderId="43" xfId="1" applyNumberFormat="1" applyFont="1" applyBorder="1" applyAlignment="1" applyProtection="1">
      <alignment horizontal="center" vertical="center"/>
      <protection locked="0"/>
    </xf>
    <xf numFmtId="2" fontId="17" fillId="0" borderId="79" xfId="4" applyNumberFormat="1" applyFont="1" applyBorder="1" applyAlignment="1">
      <alignment horizontal="center" vertical="center"/>
    </xf>
    <xf numFmtId="2" fontId="17" fillId="0" borderId="25" xfId="4" applyNumberFormat="1" applyFont="1" applyBorder="1" applyAlignment="1">
      <alignment horizontal="center" vertical="center"/>
    </xf>
    <xf numFmtId="40" fontId="18" fillId="0" borderId="0" xfId="1" applyNumberFormat="1" applyFont="1" applyBorder="1" applyAlignment="1" applyProtection="1">
      <alignment horizontal="center" vertical="center"/>
      <protection locked="0"/>
    </xf>
    <xf numFmtId="40" fontId="6" fillId="0" borderId="32" xfId="1" applyNumberFormat="1" applyFont="1" applyBorder="1" applyAlignment="1" applyProtection="1">
      <alignment horizontal="right" vertical="center" indent="1"/>
      <protection locked="0"/>
    </xf>
    <xf numFmtId="40" fontId="18" fillId="0" borderId="34" xfId="1" applyNumberFormat="1" applyFont="1" applyBorder="1" applyAlignment="1" applyProtection="1">
      <alignment horizontal="center" vertical="center"/>
      <protection locked="0"/>
    </xf>
    <xf numFmtId="40" fontId="6" fillId="0" borderId="14" xfId="1" applyNumberFormat="1" applyFont="1" applyBorder="1" applyAlignment="1" applyProtection="1">
      <alignment horizontal="right" vertical="center" indent="1"/>
      <protection locked="0"/>
    </xf>
    <xf numFmtId="40" fontId="18" fillId="0" borderId="39" xfId="1" applyNumberFormat="1" applyFont="1" applyBorder="1" applyAlignment="1" applyProtection="1">
      <alignment horizontal="center" vertical="center"/>
      <protection locked="0"/>
    </xf>
    <xf numFmtId="40" fontId="6" fillId="0" borderId="19" xfId="1" applyNumberFormat="1" applyFont="1" applyBorder="1" applyAlignment="1" applyProtection="1">
      <alignment horizontal="right" vertical="center" indent="1"/>
      <protection locked="0"/>
    </xf>
    <xf numFmtId="40" fontId="6" fillId="0" borderId="8" xfId="1" applyNumberFormat="1" applyFont="1" applyBorder="1" applyAlignment="1" applyProtection="1">
      <alignment horizontal="right" vertical="center" indent="1"/>
      <protection locked="0"/>
    </xf>
    <xf numFmtId="38" fontId="6" fillId="0" borderId="19" xfId="1" applyFont="1" applyBorder="1" applyAlignment="1" applyProtection="1">
      <alignment horizontal="center" vertical="center"/>
      <protection locked="0"/>
    </xf>
    <xf numFmtId="38" fontId="6" fillId="0" borderId="14" xfId="1" applyFont="1" applyBorder="1" applyAlignment="1" applyProtection="1">
      <alignment horizontal="center" vertical="center"/>
      <protection locked="0"/>
    </xf>
    <xf numFmtId="38" fontId="6" fillId="0" borderId="8" xfId="1" applyFont="1" applyBorder="1" applyAlignment="1" applyProtection="1">
      <alignment horizontal="center" vertical="center"/>
      <protection locked="0"/>
    </xf>
    <xf numFmtId="176" fontId="21" fillId="0" borderId="79" xfId="0" applyNumberFormat="1" applyFont="1" applyBorder="1" applyAlignment="1">
      <alignment horizontal="center" vertical="center"/>
    </xf>
    <xf numFmtId="38" fontId="6" fillId="2" borderId="12" xfId="1" applyFont="1" applyFill="1" applyBorder="1" applyAlignment="1" applyProtection="1">
      <alignment horizontal="center" vertical="center"/>
      <protection locked="0"/>
    </xf>
    <xf numFmtId="0" fontId="22" fillId="0" borderId="0" xfId="3" applyFont="1" applyAlignment="1">
      <alignment vertical="center"/>
    </xf>
    <xf numFmtId="38" fontId="6" fillId="0" borderId="32" xfId="1" applyFont="1" applyBorder="1" applyAlignment="1" applyProtection="1">
      <alignment horizontal="center" vertical="center"/>
      <protection locked="0"/>
    </xf>
    <xf numFmtId="0" fontId="14" fillId="0" borderId="0" xfId="4" applyFont="1" applyAlignment="1">
      <alignment horizontal="left" vertical="center" wrapText="1"/>
    </xf>
    <xf numFmtId="0" fontId="14" fillId="0" borderId="9" xfId="4" applyFont="1" applyBorder="1" applyAlignment="1">
      <alignment vertical="center"/>
    </xf>
    <xf numFmtId="0" fontId="14" fillId="0" borderId="63" xfId="4" applyFont="1" applyBorder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23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 wrapText="1" shrinkToFit="1"/>
    </xf>
    <xf numFmtId="0" fontId="6" fillId="0" borderId="11" xfId="3" applyFont="1" applyBorder="1" applyAlignment="1">
      <alignment horizontal="center" vertical="center" wrapText="1" shrinkToFit="1"/>
    </xf>
    <xf numFmtId="0" fontId="6" fillId="0" borderId="1" xfId="3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76" fontId="6" fillId="0" borderId="30" xfId="3" applyNumberFormat="1" applyFont="1" applyBorder="1" applyAlignment="1" applyProtection="1">
      <alignment horizontal="center" vertical="center"/>
      <protection locked="0"/>
    </xf>
    <xf numFmtId="176" fontId="6" fillId="0" borderId="33" xfId="3" applyNumberFormat="1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40" fontId="12" fillId="0" borderId="31" xfId="1" applyNumberFormat="1" applyFont="1" applyBorder="1" applyAlignment="1">
      <alignment horizontal="center" vertical="center"/>
    </xf>
    <xf numFmtId="40" fontId="12" fillId="0" borderId="18" xfId="1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38" fontId="6" fillId="0" borderId="31" xfId="1" applyFont="1" applyBorder="1" applyAlignment="1" applyProtection="1">
      <alignment horizontal="center" vertical="center"/>
      <protection locked="0"/>
    </xf>
    <xf numFmtId="38" fontId="6" fillId="0" borderId="18" xfId="1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40" fontId="6" fillId="0" borderId="32" xfId="1" applyNumberFormat="1" applyFont="1" applyBorder="1" applyAlignment="1" applyProtection="1">
      <alignment horizontal="center" vertical="center"/>
      <protection locked="0"/>
    </xf>
    <xf numFmtId="40" fontId="6" fillId="0" borderId="19" xfId="1" applyNumberFormat="1" applyFont="1" applyBorder="1" applyAlignment="1" applyProtection="1">
      <alignment horizontal="center" vertical="center"/>
      <protection locked="0"/>
    </xf>
    <xf numFmtId="40" fontId="1" fillId="0" borderId="19" xfId="1" applyNumberFormat="1" applyFont="1" applyBorder="1" applyAlignment="1">
      <alignment horizontal="center" vertical="center"/>
    </xf>
    <xf numFmtId="40" fontId="1" fillId="0" borderId="38" xfId="1" applyNumberFormat="1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40" fontId="12" fillId="0" borderId="42" xfId="1" applyNumberFormat="1" applyFont="1" applyBorder="1" applyAlignment="1" applyProtection="1">
      <alignment horizontal="center" vertical="center"/>
      <protection locked="0"/>
    </xf>
    <xf numFmtId="40" fontId="13" fillId="0" borderId="48" xfId="1" applyNumberFormat="1" applyFont="1" applyBorder="1" applyAlignment="1">
      <alignment horizontal="center" vertical="center"/>
    </xf>
    <xf numFmtId="40" fontId="6" fillId="0" borderId="43" xfId="1" applyNumberFormat="1" applyFont="1" applyBorder="1" applyAlignment="1" applyProtection="1">
      <alignment horizontal="center" vertical="center"/>
      <protection locked="0"/>
    </xf>
    <xf numFmtId="40" fontId="1" fillId="0" borderId="49" xfId="1" applyNumberFormat="1" applyFont="1" applyBorder="1" applyAlignment="1">
      <alignment horizontal="center" vertical="center"/>
    </xf>
    <xf numFmtId="177" fontId="6" fillId="0" borderId="45" xfId="3" applyNumberFormat="1" applyFont="1" applyBorder="1" applyAlignment="1">
      <alignment horizontal="center" vertical="center"/>
    </xf>
    <xf numFmtId="177" fontId="6" fillId="0" borderId="51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 wrapText="1"/>
    </xf>
    <xf numFmtId="40" fontId="6" fillId="0" borderId="18" xfId="1" applyNumberFormat="1" applyFont="1" applyBorder="1" applyAlignment="1">
      <alignment horizontal="center" vertical="center"/>
    </xf>
    <xf numFmtId="177" fontId="6" fillId="0" borderId="5" xfId="3" applyNumberFormat="1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176" fontId="6" fillId="0" borderId="41" xfId="3" applyNumberFormat="1" applyFont="1" applyBorder="1" applyAlignment="1" applyProtection="1">
      <alignment horizontal="center" vertical="center"/>
      <protection locked="0"/>
    </xf>
    <xf numFmtId="176" fontId="6" fillId="0" borderId="47" xfId="3" applyNumberFormat="1" applyFont="1" applyBorder="1" applyAlignment="1" applyProtection="1">
      <alignment horizontal="center" vertical="center"/>
      <protection locked="0"/>
    </xf>
    <xf numFmtId="40" fontId="13" fillId="0" borderId="48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40" fontId="6" fillId="0" borderId="43" xfId="1" applyNumberFormat="1" applyFont="1" applyBorder="1" applyAlignment="1">
      <alignment horizontal="center" vertical="center"/>
    </xf>
    <xf numFmtId="40" fontId="6" fillId="0" borderId="49" xfId="1" applyNumberFormat="1" applyFont="1" applyBorder="1" applyAlignment="1">
      <alignment horizontal="center" vertical="center"/>
    </xf>
    <xf numFmtId="38" fontId="6" fillId="0" borderId="44" xfId="1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>
      <alignment horizontal="center" vertical="center"/>
    </xf>
    <xf numFmtId="40" fontId="6" fillId="0" borderId="42" xfId="1" applyNumberFormat="1" applyFont="1" applyBorder="1" applyAlignment="1" applyProtection="1">
      <alignment horizontal="center" vertical="center"/>
      <protection locked="0"/>
    </xf>
    <xf numFmtId="40" fontId="1" fillId="0" borderId="48" xfId="1" applyNumberFormat="1" applyFont="1" applyBorder="1" applyAlignment="1">
      <alignment horizontal="center" vertical="center"/>
    </xf>
    <xf numFmtId="40" fontId="6" fillId="0" borderId="48" xfId="1" applyNumberFormat="1" applyFont="1" applyBorder="1" applyAlignment="1" applyProtection="1">
      <alignment horizontal="center" vertical="center"/>
      <protection locked="0"/>
    </xf>
    <xf numFmtId="0" fontId="6" fillId="0" borderId="52" xfId="3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176" fontId="6" fillId="0" borderId="9" xfId="3" applyNumberFormat="1" applyFont="1" applyBorder="1" applyAlignment="1" applyProtection="1">
      <alignment horizontal="center" vertical="center"/>
      <protection locked="0"/>
    </xf>
    <xf numFmtId="40" fontId="6" fillId="0" borderId="7" xfId="1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38" fontId="6" fillId="0" borderId="7" xfId="1" applyFont="1" applyBorder="1" applyAlignment="1" applyProtection="1">
      <alignment horizontal="center" vertical="center"/>
      <protection locked="0"/>
    </xf>
    <xf numFmtId="40" fontId="6" fillId="0" borderId="8" xfId="1" applyNumberFormat="1" applyFont="1" applyBorder="1" applyAlignment="1" applyProtection="1">
      <alignment horizontal="center" vertical="center"/>
      <protection locked="0"/>
    </xf>
    <xf numFmtId="177" fontId="6" fillId="0" borderId="52" xfId="3" applyNumberFormat="1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40" fontId="6" fillId="0" borderId="18" xfId="1" applyNumberFormat="1" applyFont="1" applyBorder="1" applyAlignment="1" applyProtection="1">
      <alignment horizontal="center" vertical="center"/>
      <protection locked="0"/>
    </xf>
    <xf numFmtId="177" fontId="6" fillId="0" borderId="21" xfId="3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76" fontId="6" fillId="0" borderId="17" xfId="3" applyNumberFormat="1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center" vertical="center"/>
    </xf>
    <xf numFmtId="40" fontId="6" fillId="0" borderId="19" xfId="1" applyNumberFormat="1" applyFont="1" applyBorder="1" applyAlignment="1">
      <alignment horizontal="center" vertical="center"/>
    </xf>
    <xf numFmtId="38" fontId="6" fillId="0" borderId="33" xfId="1" applyFont="1" applyBorder="1" applyAlignment="1" applyProtection="1">
      <alignment horizontal="center" vertical="center"/>
      <protection locked="0"/>
    </xf>
    <xf numFmtId="0" fontId="6" fillId="0" borderId="52" xfId="3" applyFont="1" applyBorder="1" applyAlignment="1">
      <alignment horizontal="center" vertical="center"/>
    </xf>
    <xf numFmtId="0" fontId="6" fillId="0" borderId="58" xfId="3" applyFont="1" applyBorder="1" applyAlignment="1">
      <alignment horizontal="center" vertical="center"/>
    </xf>
    <xf numFmtId="1" fontId="6" fillId="2" borderId="57" xfId="3" applyNumberFormat="1" applyFont="1" applyFill="1" applyBorder="1" applyAlignment="1" applyProtection="1">
      <alignment horizontal="center" vertical="center"/>
      <protection locked="0"/>
    </xf>
    <xf numFmtId="1" fontId="6" fillId="2" borderId="53" xfId="3" applyNumberFormat="1" applyFont="1" applyFill="1" applyBorder="1" applyAlignment="1" applyProtection="1">
      <alignment horizontal="center" vertical="center"/>
      <protection locked="0"/>
    </xf>
    <xf numFmtId="1" fontId="6" fillId="2" borderId="11" xfId="3" applyNumberFormat="1" applyFont="1" applyFill="1" applyBorder="1" applyAlignment="1" applyProtection="1">
      <alignment horizontal="center" vertical="center"/>
      <protection locked="0"/>
    </xf>
    <xf numFmtId="1" fontId="6" fillId="2" borderId="59" xfId="3" applyNumberFormat="1" applyFont="1" applyFill="1" applyBorder="1" applyAlignment="1" applyProtection="1">
      <alignment horizontal="center" vertical="center"/>
      <protection locked="0"/>
    </xf>
    <xf numFmtId="1" fontId="6" fillId="2" borderId="60" xfId="3" applyNumberFormat="1" applyFont="1" applyFill="1" applyBorder="1" applyAlignment="1" applyProtection="1">
      <alignment horizontal="center" vertical="center"/>
      <protection locked="0"/>
    </xf>
    <xf numFmtId="1" fontId="6" fillId="2" borderId="61" xfId="3" applyNumberFormat="1" applyFont="1" applyFill="1" applyBorder="1" applyAlignment="1" applyProtection="1">
      <alignment horizontal="center" vertical="center"/>
      <protection locked="0"/>
    </xf>
    <xf numFmtId="38" fontId="6" fillId="0" borderId="9" xfId="1" applyFont="1" applyBorder="1" applyAlignment="1" applyProtection="1">
      <alignment horizontal="center" vertical="center"/>
      <protection locked="0"/>
    </xf>
    <xf numFmtId="38" fontId="6" fillId="0" borderId="62" xfId="1" applyFont="1" applyBorder="1" applyAlignment="1" applyProtection="1">
      <alignment horizontal="center" vertical="center"/>
      <protection locked="0"/>
    </xf>
    <xf numFmtId="38" fontId="6" fillId="3" borderId="53" xfId="1" applyFont="1" applyFill="1" applyBorder="1" applyAlignment="1" applyProtection="1">
      <alignment horizontal="center" vertical="center"/>
      <protection locked="0"/>
    </xf>
    <xf numFmtId="38" fontId="6" fillId="3" borderId="11" xfId="1" applyFont="1" applyFill="1" applyBorder="1" applyAlignment="1" applyProtection="1">
      <alignment horizontal="center" vertical="center"/>
      <protection locked="0"/>
    </xf>
    <xf numFmtId="38" fontId="6" fillId="3" borderId="60" xfId="1" applyFont="1" applyFill="1" applyBorder="1" applyAlignment="1" applyProtection="1">
      <alignment horizontal="center" vertical="center"/>
      <protection locked="0"/>
    </xf>
    <xf numFmtId="38" fontId="6" fillId="3" borderId="61" xfId="1" applyFont="1" applyFill="1" applyBorder="1" applyAlignment="1" applyProtection="1">
      <alignment horizontal="center" vertical="center"/>
      <protection locked="0"/>
    </xf>
    <xf numFmtId="177" fontId="6" fillId="0" borderId="11" xfId="3" applyNumberFormat="1" applyFont="1" applyBorder="1" applyAlignment="1">
      <alignment horizontal="center" vertical="center"/>
    </xf>
    <xf numFmtId="0" fontId="6" fillId="0" borderId="61" xfId="3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38" fontId="6" fillId="0" borderId="33" xfId="1" applyFont="1" applyBorder="1" applyAlignment="1" applyProtection="1">
      <alignment horizontal="center" vertical="center" wrapText="1"/>
      <protection locked="0"/>
    </xf>
    <xf numFmtId="38" fontId="6" fillId="0" borderId="63" xfId="1" applyFont="1" applyBorder="1" applyAlignment="1" applyProtection="1">
      <alignment horizontal="center" vertical="center" wrapText="1"/>
      <protection locked="0"/>
    </xf>
    <xf numFmtId="38" fontId="6" fillId="0" borderId="20" xfId="1" applyFont="1" applyBorder="1" applyAlignment="1" applyProtection="1">
      <alignment horizontal="center" vertical="center" wrapText="1"/>
      <protection locked="0"/>
    </xf>
    <xf numFmtId="38" fontId="6" fillId="0" borderId="64" xfId="1" applyFont="1" applyBorder="1" applyAlignment="1" applyProtection="1">
      <alignment horizontal="center" vertical="center" wrapText="1"/>
      <protection locked="0"/>
    </xf>
    <xf numFmtId="38" fontId="6" fillId="0" borderId="19" xfId="1" applyFont="1" applyBorder="1" applyAlignment="1" applyProtection="1">
      <alignment horizontal="center" vertical="center" wrapText="1"/>
      <protection locked="0"/>
    </xf>
    <xf numFmtId="38" fontId="6" fillId="0" borderId="65" xfId="1" applyFont="1" applyBorder="1" applyAlignment="1" applyProtection="1">
      <alignment horizontal="center" vertical="center" wrapText="1"/>
      <protection locked="0"/>
    </xf>
    <xf numFmtId="0" fontId="6" fillId="0" borderId="23" xfId="3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0" fontId="6" fillId="0" borderId="31" xfId="1" applyNumberFormat="1" applyFont="1" applyBorder="1" applyAlignment="1" applyProtection="1">
      <alignment horizontal="center" vertical="center"/>
      <protection locked="0"/>
    </xf>
    <xf numFmtId="40" fontId="1" fillId="0" borderId="67" xfId="0" applyNumberFormat="1" applyFont="1" applyBorder="1" applyAlignment="1">
      <alignment horizontal="center" vertical="center"/>
    </xf>
    <xf numFmtId="38" fontId="6" fillId="0" borderId="43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0" fontId="6" fillId="0" borderId="77" xfId="4" applyFont="1" applyBorder="1" applyAlignment="1">
      <alignment horizontal="center" vertical="center"/>
    </xf>
    <xf numFmtId="0" fontId="6" fillId="0" borderId="78" xfId="4" applyFont="1" applyBorder="1" applyAlignment="1">
      <alignment horizontal="center" vertical="center"/>
    </xf>
    <xf numFmtId="0" fontId="6" fillId="0" borderId="66" xfId="4" applyFont="1" applyBorder="1" applyAlignment="1">
      <alignment horizontal="center" vertical="center"/>
    </xf>
    <xf numFmtId="0" fontId="6" fillId="0" borderId="79" xfId="4" applyFont="1" applyBorder="1" applyAlignment="1">
      <alignment horizontal="left" vertical="center"/>
    </xf>
    <xf numFmtId="0" fontId="6" fillId="0" borderId="80" xfId="4" applyFont="1" applyBorder="1" applyAlignment="1">
      <alignment horizontal="left" vertical="center"/>
    </xf>
    <xf numFmtId="0" fontId="6" fillId="0" borderId="25" xfId="4" applyFont="1" applyBorder="1" applyAlignment="1">
      <alignment horizontal="left" vertical="center"/>
    </xf>
    <xf numFmtId="0" fontId="6" fillId="0" borderId="26" xfId="4" applyFont="1" applyBorder="1" applyAlignment="1">
      <alignment horizontal="left" vertical="center"/>
    </xf>
    <xf numFmtId="40" fontId="6" fillId="0" borderId="67" xfId="1" applyNumberFormat="1" applyFont="1" applyBorder="1" applyAlignment="1" applyProtection="1">
      <alignment horizontal="center" vertical="center"/>
      <protection locked="0"/>
    </xf>
    <xf numFmtId="38" fontId="6" fillId="0" borderId="66" xfId="1" applyFont="1" applyBorder="1" applyAlignment="1" applyProtection="1">
      <alignment horizontal="center" vertical="center"/>
      <protection locked="0"/>
    </xf>
    <xf numFmtId="38" fontId="6" fillId="0" borderId="68" xfId="1" applyFont="1" applyBorder="1" applyAlignment="1" applyProtection="1">
      <alignment horizontal="center" vertical="center"/>
      <protection locked="0"/>
    </xf>
    <xf numFmtId="177" fontId="6" fillId="0" borderId="3" xfId="3" applyNumberFormat="1" applyFont="1" applyBorder="1" applyAlignment="1">
      <alignment horizontal="center" vertical="center"/>
    </xf>
    <xf numFmtId="0" fontId="6" fillId="0" borderId="69" xfId="3" applyFont="1" applyBorder="1" applyAlignment="1">
      <alignment horizontal="center" vertical="center"/>
    </xf>
    <xf numFmtId="1" fontId="6" fillId="3" borderId="70" xfId="3" applyNumberFormat="1" applyFont="1" applyFill="1" applyBorder="1" applyAlignment="1" applyProtection="1">
      <alignment horizontal="center" vertical="center"/>
      <protection locked="0"/>
    </xf>
    <xf numFmtId="1" fontId="6" fillId="3" borderId="0" xfId="3" applyNumberFormat="1" applyFont="1" applyFill="1" applyAlignment="1" applyProtection="1">
      <alignment horizontal="center" vertical="center"/>
      <protection locked="0"/>
    </xf>
    <xf numFmtId="1" fontId="6" fillId="3" borderId="71" xfId="3" applyNumberFormat="1" applyFont="1" applyFill="1" applyBorder="1" applyAlignment="1" applyProtection="1">
      <alignment horizontal="center" vertical="center"/>
      <protection locked="0"/>
    </xf>
    <xf numFmtId="1" fontId="6" fillId="3" borderId="72" xfId="3" applyNumberFormat="1" applyFont="1" applyFill="1" applyBorder="1" applyAlignment="1" applyProtection="1">
      <alignment horizontal="center" vertical="center"/>
      <protection locked="0"/>
    </xf>
    <xf numFmtId="1" fontId="6" fillId="3" borderId="74" xfId="3" applyNumberFormat="1" applyFont="1" applyFill="1" applyBorder="1" applyAlignment="1" applyProtection="1">
      <alignment horizontal="center" vertical="center"/>
      <protection locked="0"/>
    </xf>
    <xf numFmtId="1" fontId="6" fillId="3" borderId="75" xfId="3" applyNumberFormat="1" applyFont="1" applyFill="1" applyBorder="1" applyAlignment="1" applyProtection="1">
      <alignment horizontal="center" vertical="center"/>
      <protection locked="0"/>
    </xf>
    <xf numFmtId="1" fontId="6" fillId="3" borderId="76" xfId="3" applyNumberFormat="1" applyFont="1" applyFill="1" applyBorder="1" applyAlignment="1" applyProtection="1">
      <alignment horizontal="center" vertical="center"/>
      <protection locked="0"/>
    </xf>
    <xf numFmtId="38" fontId="6" fillId="0" borderId="73" xfId="1" applyFont="1" applyBorder="1" applyAlignment="1" applyProtection="1">
      <alignment horizontal="center" vertical="center"/>
      <protection locked="0"/>
    </xf>
    <xf numFmtId="38" fontId="6" fillId="0" borderId="63" xfId="1" applyFont="1" applyBorder="1" applyAlignment="1" applyProtection="1">
      <alignment horizontal="center" vertical="center"/>
      <protection locked="0"/>
    </xf>
    <xf numFmtId="38" fontId="6" fillId="3" borderId="71" xfId="1" applyFont="1" applyFill="1" applyBorder="1" applyAlignment="1" applyProtection="1">
      <alignment horizontal="center" vertical="center"/>
      <protection locked="0"/>
    </xf>
    <xf numFmtId="38" fontId="6" fillId="3" borderId="72" xfId="1" applyFont="1" applyFill="1" applyBorder="1" applyAlignment="1" applyProtection="1">
      <alignment horizontal="center" vertical="center"/>
      <protection locked="0"/>
    </xf>
    <xf numFmtId="38" fontId="6" fillId="3" borderId="75" xfId="1" applyFont="1" applyFill="1" applyBorder="1" applyAlignment="1" applyProtection="1">
      <alignment horizontal="center" vertical="center"/>
      <protection locked="0"/>
    </xf>
    <xf numFmtId="38" fontId="6" fillId="3" borderId="76" xfId="1" applyFont="1" applyFill="1" applyBorder="1" applyAlignment="1" applyProtection="1">
      <alignment horizontal="center" vertical="center"/>
      <protection locked="0"/>
    </xf>
    <xf numFmtId="177" fontId="6" fillId="0" borderId="72" xfId="3" applyNumberFormat="1" applyFont="1" applyBorder="1" applyAlignment="1">
      <alignment horizontal="center" vertical="center"/>
    </xf>
    <xf numFmtId="177" fontId="6" fillId="0" borderId="76" xfId="3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0" fontId="0" fillId="0" borderId="19" xfId="1" applyNumberFormat="1" applyFont="1" applyBorder="1" applyAlignment="1">
      <alignment horizontal="center" vertical="center"/>
    </xf>
    <xf numFmtId="40" fontId="0" fillId="0" borderId="38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40" fontId="12" fillId="2" borderId="42" xfId="1" applyNumberFormat="1" applyFont="1" applyFill="1" applyBorder="1" applyAlignment="1" applyProtection="1">
      <alignment horizontal="center" vertical="center"/>
      <protection locked="0"/>
    </xf>
    <xf numFmtId="40" fontId="13" fillId="2" borderId="48" xfId="0" applyNumberFormat="1" applyFont="1" applyFill="1" applyBorder="1" applyAlignment="1">
      <alignment horizontal="center" vertical="center"/>
    </xf>
    <xf numFmtId="40" fontId="6" fillId="2" borderId="43" xfId="1" applyNumberFormat="1" applyFont="1" applyFill="1" applyBorder="1" applyAlignment="1" applyProtection="1">
      <alignment horizontal="center" vertical="center"/>
      <protection locked="0"/>
    </xf>
    <xf numFmtId="40" fontId="0" fillId="2" borderId="49" xfId="1" applyNumberFormat="1" applyFont="1" applyFill="1" applyBorder="1" applyAlignment="1">
      <alignment horizontal="center" vertical="center"/>
    </xf>
    <xf numFmtId="177" fontId="6" fillId="2" borderId="45" xfId="3" applyNumberFormat="1" applyFont="1" applyFill="1" applyBorder="1" applyAlignment="1">
      <alignment horizontal="center" vertical="center"/>
    </xf>
    <xf numFmtId="177" fontId="6" fillId="2" borderId="51" xfId="3" applyNumberFormat="1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/>
    </xf>
    <xf numFmtId="176" fontId="6" fillId="2" borderId="41" xfId="3" applyNumberFormat="1" applyFont="1" applyFill="1" applyBorder="1" applyAlignment="1" applyProtection="1">
      <alignment horizontal="center" vertical="center"/>
      <protection locked="0"/>
    </xf>
    <xf numFmtId="176" fontId="6" fillId="2" borderId="47" xfId="3" applyNumberFormat="1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40" fontId="6" fillId="2" borderId="43" xfId="1" applyNumberFormat="1" applyFont="1" applyFill="1" applyBorder="1" applyAlignment="1">
      <alignment horizontal="center" vertical="center"/>
    </xf>
    <xf numFmtId="40" fontId="6" fillId="2" borderId="49" xfId="1" applyNumberFormat="1" applyFont="1" applyFill="1" applyBorder="1" applyAlignment="1">
      <alignment horizontal="center" vertical="center"/>
    </xf>
    <xf numFmtId="38" fontId="6" fillId="2" borderId="44" xfId="1" applyFont="1" applyFill="1" applyBorder="1" applyAlignment="1" applyProtection="1">
      <alignment horizontal="center" vertical="center"/>
      <protection locked="0"/>
    </xf>
    <xf numFmtId="0" fontId="0" fillId="2" borderId="50" xfId="0" applyFill="1" applyBorder="1" applyAlignment="1">
      <alignment horizontal="center" vertical="center"/>
    </xf>
    <xf numFmtId="40" fontId="6" fillId="2" borderId="42" xfId="1" applyNumberFormat="1" applyFont="1" applyFill="1" applyBorder="1" applyAlignment="1" applyProtection="1">
      <alignment horizontal="center" vertical="center"/>
      <protection locked="0"/>
    </xf>
    <xf numFmtId="40" fontId="1" fillId="2" borderId="48" xfId="1" applyNumberFormat="1" applyFont="1" applyFill="1" applyBorder="1" applyAlignment="1">
      <alignment horizontal="center" vertical="center"/>
    </xf>
    <xf numFmtId="40" fontId="1" fillId="2" borderId="48" xfId="0" applyNumberFormat="1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40" fontId="0" fillId="0" borderId="49" xfId="1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 shrinkToFit="1"/>
    </xf>
    <xf numFmtId="40" fontId="6" fillId="2" borderId="7" xfId="1" applyNumberFormat="1" applyFont="1" applyFill="1" applyBorder="1" applyAlignment="1" applyProtection="1">
      <alignment horizontal="center" vertical="center"/>
      <protection locked="0"/>
    </xf>
    <xf numFmtId="40" fontId="6" fillId="2" borderId="8" xfId="1" applyNumberFormat="1" applyFont="1" applyFill="1" applyBorder="1" applyAlignment="1" applyProtection="1">
      <alignment horizontal="center" vertical="center"/>
      <protection locked="0"/>
    </xf>
    <xf numFmtId="177" fontId="6" fillId="2" borderId="11" xfId="3" applyNumberFormat="1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 wrapText="1"/>
    </xf>
    <xf numFmtId="176" fontId="6" fillId="2" borderId="6" xfId="3" applyNumberFormat="1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/>
    </xf>
    <xf numFmtId="40" fontId="6" fillId="2" borderId="8" xfId="1" applyNumberFormat="1" applyFont="1" applyFill="1" applyBorder="1" applyAlignment="1">
      <alignment horizontal="center" vertical="center"/>
    </xf>
    <xf numFmtId="38" fontId="6" fillId="2" borderId="9" xfId="1" applyFont="1" applyFill="1" applyBorder="1" applyAlignment="1" applyProtection="1">
      <alignment horizontal="center" vertical="center"/>
      <protection locked="0"/>
    </xf>
    <xf numFmtId="40" fontId="1" fillId="2" borderId="18" xfId="1" applyNumberFormat="1" applyFont="1" applyFill="1" applyBorder="1" applyAlignment="1">
      <alignment horizontal="center" vertical="center"/>
    </xf>
    <xf numFmtId="40" fontId="0" fillId="2" borderId="19" xfId="1" applyNumberFormat="1" applyFont="1" applyFill="1" applyBorder="1" applyAlignment="1">
      <alignment horizontal="center" vertical="center"/>
    </xf>
    <xf numFmtId="177" fontId="6" fillId="2" borderId="21" xfId="3" applyNumberFormat="1" applyFont="1" applyFill="1" applyBorder="1" applyAlignment="1">
      <alignment horizontal="center" vertical="center"/>
    </xf>
    <xf numFmtId="1" fontId="6" fillId="3" borderId="57" xfId="3" applyNumberFormat="1" applyFont="1" applyFill="1" applyBorder="1" applyAlignment="1" applyProtection="1">
      <alignment horizontal="center" vertical="center"/>
      <protection locked="0"/>
    </xf>
    <xf numFmtId="1" fontId="6" fillId="3" borderId="53" xfId="3" applyNumberFormat="1" applyFont="1" applyFill="1" applyBorder="1" applyAlignment="1" applyProtection="1">
      <alignment horizontal="center" vertical="center"/>
      <protection locked="0"/>
    </xf>
    <xf numFmtId="1" fontId="6" fillId="3" borderId="11" xfId="3" applyNumberFormat="1" applyFont="1" applyFill="1" applyBorder="1" applyAlignment="1" applyProtection="1">
      <alignment horizontal="center" vertical="center"/>
      <protection locked="0"/>
    </xf>
    <xf numFmtId="1" fontId="6" fillId="3" borderId="59" xfId="3" applyNumberFormat="1" applyFont="1" applyFill="1" applyBorder="1" applyAlignment="1" applyProtection="1">
      <alignment horizontal="center" vertical="center"/>
      <protection locked="0"/>
    </xf>
    <xf numFmtId="1" fontId="6" fillId="3" borderId="60" xfId="3" applyNumberFormat="1" applyFont="1" applyFill="1" applyBorder="1" applyAlignment="1" applyProtection="1">
      <alignment horizontal="center" vertical="center"/>
      <protection locked="0"/>
    </xf>
    <xf numFmtId="1" fontId="6" fillId="3" borderId="61" xfId="3" applyNumberFormat="1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>
      <alignment horizontal="center" vertical="center"/>
    </xf>
    <xf numFmtId="176" fontId="6" fillId="2" borderId="17" xfId="3" applyNumberFormat="1" applyFont="1" applyFill="1" applyBorder="1" applyAlignment="1" applyProtection="1">
      <alignment horizontal="center" vertical="center"/>
      <protection locked="0"/>
    </xf>
    <xf numFmtId="40" fontId="1" fillId="2" borderId="18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40" fontId="6" fillId="2" borderId="19" xfId="1" applyNumberFormat="1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16" fillId="2" borderId="1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40" fontId="6" fillId="2" borderId="31" xfId="1" applyNumberFormat="1" applyFont="1" applyFill="1" applyBorder="1" applyAlignment="1" applyProtection="1">
      <alignment horizontal="center" vertical="center"/>
      <protection locked="0"/>
    </xf>
    <xf numFmtId="40" fontId="1" fillId="2" borderId="67" xfId="0" applyNumberFormat="1" applyFont="1" applyFill="1" applyBorder="1" applyAlignment="1">
      <alignment horizontal="center" vertical="center"/>
    </xf>
    <xf numFmtId="38" fontId="6" fillId="2" borderId="31" xfId="1" applyFont="1" applyFill="1" applyBorder="1" applyAlignment="1" applyProtection="1">
      <alignment horizontal="center" vertical="center"/>
      <protection locked="0"/>
    </xf>
    <xf numFmtId="38" fontId="6" fillId="2" borderId="18" xfId="1" applyFont="1" applyFill="1" applyBorder="1" applyAlignment="1" applyProtection="1">
      <alignment horizontal="center" vertical="center"/>
      <protection locked="0"/>
    </xf>
    <xf numFmtId="38" fontId="6" fillId="2" borderId="43" xfId="1" applyFont="1" applyFill="1" applyBorder="1" applyAlignment="1">
      <alignment horizontal="center" vertical="center"/>
    </xf>
    <xf numFmtId="38" fontId="6" fillId="2" borderId="19" xfId="1" applyFont="1" applyFill="1" applyBorder="1" applyAlignment="1">
      <alignment horizontal="center" vertical="center"/>
    </xf>
    <xf numFmtId="40" fontId="6" fillId="2" borderId="67" xfId="1" applyNumberFormat="1" applyFont="1" applyFill="1" applyBorder="1" applyAlignment="1" applyProtection="1">
      <alignment horizontal="center" vertical="center"/>
      <protection locked="0"/>
    </xf>
    <xf numFmtId="38" fontId="6" fillId="2" borderId="66" xfId="1" applyFont="1" applyFill="1" applyBorder="1" applyAlignment="1" applyProtection="1">
      <alignment horizontal="center" vertical="center"/>
      <protection locked="0"/>
    </xf>
    <xf numFmtId="38" fontId="6" fillId="2" borderId="68" xfId="1" applyFont="1" applyFill="1" applyBorder="1" applyAlignment="1" applyProtection="1">
      <alignment horizontal="center" vertical="center"/>
      <protection locked="0"/>
    </xf>
    <xf numFmtId="177" fontId="16" fillId="2" borderId="3" xfId="3" applyNumberFormat="1" applyFont="1" applyFill="1" applyBorder="1" applyAlignment="1">
      <alignment horizontal="center" vertical="center"/>
    </xf>
    <xf numFmtId="177" fontId="16" fillId="2" borderId="11" xfId="3" applyNumberFormat="1" applyFont="1" applyFill="1" applyBorder="1" applyAlignment="1">
      <alignment horizontal="center" vertical="center"/>
    </xf>
    <xf numFmtId="40" fontId="1" fillId="0" borderId="48" xfId="0" applyNumberFormat="1" applyFont="1" applyBorder="1" applyAlignment="1">
      <alignment horizontal="center" vertical="center"/>
    </xf>
    <xf numFmtId="40" fontId="6" fillId="0" borderId="7" xfId="1" applyNumberFormat="1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>
      <alignment horizontal="center" vertical="center" wrapText="1"/>
    </xf>
    <xf numFmtId="176" fontId="6" fillId="0" borderId="6" xfId="3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40" fontId="6" fillId="0" borderId="8" xfId="1" applyNumberFormat="1" applyFont="1" applyBorder="1" applyAlignment="1">
      <alignment horizontal="center" vertical="center"/>
    </xf>
    <xf numFmtId="40" fontId="15" fillId="0" borderId="18" xfId="1" applyNumberFormat="1" applyFont="1" applyBorder="1" applyAlignment="1">
      <alignment horizontal="center" vertical="center"/>
    </xf>
    <xf numFmtId="40" fontId="15" fillId="0" borderId="37" xfId="1" applyNumberFormat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 shrinkToFit="1"/>
    </xf>
    <xf numFmtId="38" fontId="0" fillId="0" borderId="5" xfId="1" applyFont="1" applyBorder="1" applyAlignment="1">
      <alignment horizontal="center" vertical="center" shrinkToFit="1"/>
    </xf>
    <xf numFmtId="38" fontId="0" fillId="0" borderId="35" xfId="1" applyFont="1" applyBorder="1" applyAlignment="1">
      <alignment horizontal="center" vertical="center" shrinkToFit="1"/>
    </xf>
    <xf numFmtId="40" fontId="18" fillId="0" borderId="42" xfId="1" applyNumberFormat="1" applyFont="1" applyBorder="1" applyAlignment="1" applyProtection="1">
      <alignment horizontal="center" vertical="center"/>
      <protection locked="0"/>
    </xf>
    <xf numFmtId="40" fontId="19" fillId="0" borderId="48" xfId="0" applyNumberFormat="1" applyFont="1" applyBorder="1" applyAlignment="1">
      <alignment horizontal="center" vertical="center"/>
    </xf>
    <xf numFmtId="40" fontId="6" fillId="0" borderId="43" xfId="1" applyNumberFormat="1" applyFont="1" applyBorder="1" applyAlignment="1" applyProtection="1">
      <alignment horizontal="right" vertical="center" indent="1"/>
      <protection locked="0"/>
    </xf>
    <xf numFmtId="40" fontId="0" fillId="0" borderId="49" xfId="1" applyNumberFormat="1" applyFont="1" applyBorder="1" applyAlignment="1">
      <alignment horizontal="right" vertical="center" indent="1"/>
    </xf>
    <xf numFmtId="38" fontId="6" fillId="0" borderId="45" xfId="1" applyFont="1" applyBorder="1" applyAlignment="1">
      <alignment horizontal="center" vertical="center"/>
    </xf>
    <xf numFmtId="38" fontId="6" fillId="0" borderId="51" xfId="1" applyFont="1" applyBorder="1" applyAlignment="1">
      <alignment horizontal="center" vertical="center"/>
    </xf>
    <xf numFmtId="40" fontId="1" fillId="0" borderId="18" xfId="1" applyNumberFormat="1" applyFont="1" applyBorder="1" applyAlignment="1">
      <alignment horizontal="center" vertical="center"/>
    </xf>
    <xf numFmtId="40" fontId="1" fillId="0" borderId="37" xfId="1" applyNumberFormat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 shrinkToFit="1"/>
    </xf>
    <xf numFmtId="38" fontId="1" fillId="0" borderId="5" xfId="1" applyFont="1" applyBorder="1" applyAlignment="1">
      <alignment horizontal="center" vertical="center" shrinkToFit="1"/>
    </xf>
    <xf numFmtId="38" fontId="1" fillId="0" borderId="35" xfId="1" applyFont="1" applyBorder="1" applyAlignment="1">
      <alignment horizontal="center" vertical="center" shrinkToFit="1"/>
    </xf>
    <xf numFmtId="40" fontId="1" fillId="0" borderId="49" xfId="1" applyNumberFormat="1" applyFont="1" applyBorder="1" applyAlignment="1">
      <alignment horizontal="right" vertical="center" indent="1"/>
    </xf>
    <xf numFmtId="38" fontId="6" fillId="0" borderId="52" xfId="1" applyFont="1" applyBorder="1" applyAlignment="1">
      <alignment horizontal="center" vertical="center" shrinkToFit="1"/>
    </xf>
    <xf numFmtId="40" fontId="0" fillId="0" borderId="19" xfId="0" applyNumberFormat="1" applyBorder="1" applyAlignment="1">
      <alignment horizontal="center" vertical="center"/>
    </xf>
    <xf numFmtId="40" fontId="0" fillId="0" borderId="38" xfId="0" applyNumberFormat="1" applyBorder="1" applyAlignment="1">
      <alignment horizontal="center" vertical="center"/>
    </xf>
    <xf numFmtId="40" fontId="1" fillId="0" borderId="19" xfId="0" applyNumberFormat="1" applyFont="1" applyBorder="1" applyAlignment="1">
      <alignment horizontal="center" vertical="center"/>
    </xf>
    <xf numFmtId="40" fontId="1" fillId="0" borderId="38" xfId="0" applyNumberFormat="1" applyFont="1" applyBorder="1" applyAlignment="1">
      <alignment horizontal="center" vertical="center"/>
    </xf>
    <xf numFmtId="40" fontId="18" fillId="2" borderId="42" xfId="1" applyNumberFormat="1" applyFont="1" applyFill="1" applyBorder="1" applyAlignment="1" applyProtection="1">
      <alignment horizontal="center" vertical="center"/>
      <protection locked="0"/>
    </xf>
    <xf numFmtId="40" fontId="19" fillId="2" borderId="48" xfId="0" applyNumberFormat="1" applyFont="1" applyFill="1" applyBorder="1" applyAlignment="1">
      <alignment horizontal="center" vertical="center"/>
    </xf>
    <xf numFmtId="40" fontId="0" fillId="2" borderId="49" xfId="0" applyNumberFormat="1" applyFill="1" applyBorder="1" applyAlignment="1">
      <alignment horizontal="center" vertical="center"/>
    </xf>
    <xf numFmtId="38" fontId="6" fillId="2" borderId="43" xfId="1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6" fillId="0" borderId="69" xfId="2" applyFont="1" applyBorder="1" applyAlignment="1">
      <alignment horizontal="center" vertical="center" wrapText="1"/>
    </xf>
    <xf numFmtId="38" fontId="6" fillId="0" borderId="73" xfId="1" applyFont="1" applyBorder="1" applyAlignment="1" applyProtection="1">
      <alignment horizontal="center" vertical="center" wrapText="1"/>
      <protection locked="0"/>
    </xf>
    <xf numFmtId="38" fontId="6" fillId="0" borderId="92" xfId="1" applyFont="1" applyBorder="1" applyAlignment="1" applyProtection="1">
      <alignment horizontal="center" vertical="center" wrapText="1"/>
      <protection locked="0"/>
    </xf>
    <xf numFmtId="38" fontId="6" fillId="0" borderId="93" xfId="1" applyFont="1" applyBorder="1" applyAlignment="1" applyProtection="1">
      <alignment horizontal="center" vertical="center" wrapText="1"/>
      <protection locked="0"/>
    </xf>
    <xf numFmtId="38" fontId="6" fillId="0" borderId="91" xfId="1" applyFont="1" applyBorder="1" applyAlignment="1" applyProtection="1">
      <alignment horizontal="center" vertical="center" wrapText="1"/>
      <protection locked="0"/>
    </xf>
    <xf numFmtId="0" fontId="6" fillId="0" borderId="69" xfId="3" applyFont="1" applyBorder="1" applyAlignment="1">
      <alignment horizontal="center" vertical="center" wrapText="1"/>
    </xf>
    <xf numFmtId="0" fontId="16" fillId="2" borderId="58" xfId="2" applyFont="1" applyFill="1" applyBorder="1" applyAlignment="1">
      <alignment horizontal="center" vertical="center" wrapText="1"/>
    </xf>
    <xf numFmtId="176" fontId="6" fillId="2" borderId="30" xfId="3" applyNumberFormat="1" applyFont="1" applyFill="1" applyBorder="1" applyAlignment="1" applyProtection="1">
      <alignment horizontal="center" vertical="center"/>
      <protection locked="0"/>
    </xf>
    <xf numFmtId="176" fontId="6" fillId="2" borderId="62" xfId="3" applyNumberFormat="1" applyFont="1" applyFill="1" applyBorder="1" applyAlignment="1" applyProtection="1">
      <alignment horizontal="center" vertical="center"/>
      <protection locked="0"/>
    </xf>
    <xf numFmtId="38" fontId="6" fillId="2" borderId="67" xfId="1" applyFont="1" applyFill="1" applyBorder="1" applyAlignment="1" applyProtection="1">
      <alignment horizontal="center" vertical="center"/>
      <protection locked="0"/>
    </xf>
    <xf numFmtId="38" fontId="6" fillId="2" borderId="32" xfId="1" applyFont="1" applyFill="1" applyBorder="1" applyAlignment="1">
      <alignment horizontal="center" vertical="center"/>
    </xf>
    <xf numFmtId="38" fontId="6" fillId="2" borderId="84" xfId="1" applyFont="1" applyFill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6" fillId="0" borderId="90" xfId="4" applyFont="1" applyBorder="1" applyAlignment="1">
      <alignment horizontal="center" vertical="center"/>
    </xf>
    <xf numFmtId="0" fontId="6" fillId="0" borderId="89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6" fillId="0" borderId="86" xfId="4" applyFont="1" applyBorder="1" applyAlignment="1">
      <alignment horizontal="left" vertical="center"/>
    </xf>
    <xf numFmtId="0" fontId="6" fillId="0" borderId="87" xfId="4" applyFont="1" applyBorder="1" applyAlignment="1">
      <alignment horizontal="left" vertical="center"/>
    </xf>
    <xf numFmtId="0" fontId="6" fillId="0" borderId="88" xfId="4" applyFont="1" applyBorder="1" applyAlignment="1">
      <alignment horizontal="left" vertical="center"/>
    </xf>
    <xf numFmtId="0" fontId="6" fillId="0" borderId="28" xfId="4" applyFont="1" applyBorder="1" applyAlignment="1">
      <alignment horizontal="left" vertical="center"/>
    </xf>
    <xf numFmtId="0" fontId="6" fillId="0" borderId="85" xfId="4" applyFont="1" applyBorder="1" applyAlignment="1">
      <alignment horizontal="left" vertical="center"/>
    </xf>
    <xf numFmtId="0" fontId="6" fillId="0" borderId="29" xfId="4" applyFont="1" applyBorder="1" applyAlignment="1">
      <alignment horizontal="left" vertical="center"/>
    </xf>
    <xf numFmtId="38" fontId="6" fillId="2" borderId="30" xfId="1" applyFont="1" applyFill="1" applyBorder="1" applyAlignment="1" applyProtection="1">
      <alignment horizontal="center" vertical="center"/>
      <protection locked="0"/>
    </xf>
    <xf numFmtId="38" fontId="6" fillId="2" borderId="62" xfId="1" applyFont="1" applyFill="1" applyBorder="1" applyAlignment="1" applyProtection="1">
      <alignment horizontal="center" vertical="center"/>
      <protection locked="0"/>
    </xf>
    <xf numFmtId="38" fontId="6" fillId="2" borderId="32" xfId="1" applyFont="1" applyFill="1" applyBorder="1" applyAlignment="1" applyProtection="1">
      <alignment horizontal="center" vertical="center"/>
      <protection locked="0"/>
    </xf>
    <xf numFmtId="38" fontId="6" fillId="2" borderId="84" xfId="1" applyFont="1" applyFill="1" applyBorder="1" applyAlignment="1" applyProtection="1">
      <alignment horizontal="center" vertical="center"/>
      <protection locked="0"/>
    </xf>
    <xf numFmtId="177" fontId="16" fillId="2" borderId="1" xfId="3" applyNumberFormat="1" applyFont="1" applyFill="1" applyBorder="1" applyAlignment="1">
      <alignment horizontal="center" vertical="center"/>
    </xf>
    <xf numFmtId="177" fontId="16" fillId="2" borderId="58" xfId="3" applyNumberFormat="1" applyFont="1" applyFill="1" applyBorder="1" applyAlignment="1">
      <alignment horizontal="center" vertical="center"/>
    </xf>
    <xf numFmtId="38" fontId="6" fillId="3" borderId="83" xfId="1" applyFont="1" applyFill="1" applyBorder="1" applyAlignment="1" applyProtection="1">
      <alignment horizontal="center" vertical="center"/>
      <protection locked="0"/>
    </xf>
    <xf numFmtId="38" fontId="6" fillId="3" borderId="64" xfId="1" applyFont="1" applyFill="1" applyBorder="1" applyAlignment="1" applyProtection="1">
      <alignment horizontal="center" vertical="center"/>
      <protection locked="0"/>
    </xf>
    <xf numFmtId="177" fontId="6" fillId="0" borderId="69" xfId="3" applyNumberFormat="1" applyFont="1" applyBorder="1" applyAlignment="1">
      <alignment horizontal="center" vertical="center"/>
    </xf>
    <xf numFmtId="177" fontId="6" fillId="0" borderId="23" xfId="3" applyNumberFormat="1" applyFont="1" applyBorder="1" applyAlignment="1">
      <alignment horizontal="center" vertical="center"/>
    </xf>
    <xf numFmtId="40" fontId="1" fillId="2" borderId="49" xfId="1" applyNumberFormat="1" applyFont="1" applyFill="1" applyBorder="1" applyAlignment="1">
      <alignment horizontal="center" vertical="center"/>
    </xf>
    <xf numFmtId="40" fontId="1" fillId="2" borderId="19" xfId="1" applyNumberFormat="1" applyFont="1" applyFill="1" applyBorder="1" applyAlignment="1">
      <alignment horizontal="center" vertical="center"/>
    </xf>
    <xf numFmtId="40" fontId="0" fillId="0" borderId="49" xfId="0" applyNumberForma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177" fontId="6" fillId="2" borderId="3" xfId="3" applyNumberFormat="1" applyFont="1" applyFill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4" fillId="0" borderId="5" xfId="3" applyFont="1" applyBorder="1" applyAlignment="1">
      <alignment horizontal="center" vertical="center"/>
    </xf>
    <xf numFmtId="0" fontId="14" fillId="0" borderId="23" xfId="3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4" fillId="0" borderId="5" xfId="3" applyFont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3" fillId="2" borderId="46" xfId="0" applyFont="1" applyFill="1" applyBorder="1" applyAlignment="1">
      <alignment horizontal="center" vertical="center"/>
    </xf>
    <xf numFmtId="0" fontId="14" fillId="0" borderId="52" xfId="3" applyFont="1" applyBorder="1" applyAlignment="1">
      <alignment horizontal="center" vertical="center" wrapText="1"/>
    </xf>
    <xf numFmtId="0" fontId="14" fillId="0" borderId="52" xfId="3" applyFont="1" applyBorder="1" applyAlignment="1">
      <alignment horizontal="center" vertical="center"/>
    </xf>
    <xf numFmtId="0" fontId="14" fillId="0" borderId="58" xfId="3" applyFont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14" fillId="0" borderId="5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23" fillId="2" borderId="5" xfId="2" applyFont="1" applyFill="1" applyBorder="1" applyAlignment="1">
      <alignment horizontal="center" vertical="center" wrapText="1"/>
    </xf>
    <xf numFmtId="40" fontId="17" fillId="2" borderId="31" xfId="1" applyNumberFormat="1" applyFont="1" applyFill="1" applyBorder="1" applyAlignment="1" applyProtection="1">
      <alignment horizontal="center" vertical="center"/>
      <protection locked="0"/>
    </xf>
    <xf numFmtId="40" fontId="20" fillId="2" borderId="67" xfId="0" applyNumberFormat="1" applyFont="1" applyFill="1" applyBorder="1" applyAlignment="1">
      <alignment horizontal="center" vertical="center"/>
    </xf>
    <xf numFmtId="40" fontId="17" fillId="2" borderId="67" xfId="1" applyNumberFormat="1" applyFont="1" applyFill="1" applyBorder="1" applyAlignment="1" applyProtection="1">
      <alignment horizontal="center" vertical="center"/>
      <protection locked="0"/>
    </xf>
    <xf numFmtId="0" fontId="14" fillId="0" borderId="69" xfId="3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_Sheet4" xfId="2" xr:uid="{7F47B3F5-5986-4372-8579-93F6D3D6C032}"/>
    <cellStyle name="標準_行政監査による指摘事項への検討　（報告）" xfId="4" xr:uid="{CDA4C481-30C2-40A1-8E3B-CA27F8DF87CE}"/>
    <cellStyle name="標準_設計書01" xfId="3" xr:uid="{80625AF5-5F41-40FF-A3AA-B26FEF3038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16.131.11/staroffice/Base/Temp/SOT95958162/TEMP/TEMP/SPORTS/&#12458;&#12506;&#12510;&#12491;/&#12510;&#12473;&#12479;/&#65397;&#65421;&#65439;&#12510;&#12473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ｵﾍﾟマス1"/>
    </sheetNames>
    <definedNames>
      <definedName name="Module1.SAIZU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7A87A-D008-492D-9F22-5BEB863F4C13}">
  <sheetPr>
    <tabColor theme="9" tint="0.59999389629810485"/>
  </sheetPr>
  <dimension ref="A1:K98"/>
  <sheetViews>
    <sheetView tabSelected="1" view="pageBreakPreview" zoomScale="70" zoomScaleNormal="70" zoomScaleSheetLayoutView="70" workbookViewId="0">
      <selection activeCell="B2" sqref="B2:B8"/>
    </sheetView>
  </sheetViews>
  <sheetFormatPr defaultColWidth="9" defaultRowHeight="13.5"/>
  <cols>
    <col min="1" max="1" width="1.25" style="4" customWidth="1"/>
    <col min="2" max="2" width="21.25" style="4" bestFit="1" customWidth="1"/>
    <col min="3" max="3" width="11.75" style="4" customWidth="1"/>
    <col min="4" max="4" width="18" style="4" bestFit="1" customWidth="1"/>
    <col min="5" max="5" width="11" style="4" bestFit="1" customWidth="1"/>
    <col min="6" max="6" width="17.375" style="4" customWidth="1"/>
    <col min="7" max="7" width="16.75" style="4" bestFit="1" customWidth="1"/>
    <col min="8" max="8" width="16" style="4" bestFit="1" customWidth="1"/>
    <col min="9" max="9" width="17.375" style="4" customWidth="1"/>
    <col min="10" max="10" width="18.75" style="4" customWidth="1"/>
    <col min="11" max="11" width="3.625" style="4" customWidth="1"/>
    <col min="12" max="16384" width="9" style="4"/>
  </cols>
  <sheetData>
    <row r="1" spans="1:11" ht="19.5" thickBot="1">
      <c r="A1" s="1"/>
      <c r="B1" s="2" t="s">
        <v>0</v>
      </c>
      <c r="C1" s="3" t="s">
        <v>1</v>
      </c>
      <c r="D1" s="3"/>
      <c r="E1" s="3"/>
      <c r="F1" s="3"/>
      <c r="G1" s="3"/>
      <c r="H1" s="3"/>
      <c r="I1" s="3"/>
      <c r="J1" s="3"/>
      <c r="K1" s="1"/>
    </row>
    <row r="2" spans="1:11" ht="42.75" customHeight="1">
      <c r="A2" s="1"/>
      <c r="B2" s="98" t="s">
        <v>2</v>
      </c>
      <c r="C2" s="101" t="s">
        <v>3</v>
      </c>
      <c r="D2" s="101"/>
      <c r="E2" s="101"/>
      <c r="F2" s="102"/>
      <c r="G2" s="103" t="s">
        <v>4</v>
      </c>
      <c r="H2" s="101"/>
      <c r="I2" s="102"/>
      <c r="J2" s="104" t="s">
        <v>5</v>
      </c>
      <c r="K2" s="1"/>
    </row>
    <row r="3" spans="1:11" ht="30" customHeight="1">
      <c r="A3" s="1"/>
      <c r="B3" s="99"/>
      <c r="C3" s="5" t="s">
        <v>6</v>
      </c>
      <c r="D3" s="6" t="s">
        <v>7</v>
      </c>
      <c r="E3" s="7" t="s">
        <v>8</v>
      </c>
      <c r="F3" s="8" t="s">
        <v>9</v>
      </c>
      <c r="G3" s="9" t="s">
        <v>10</v>
      </c>
      <c r="H3" s="10" t="s">
        <v>11</v>
      </c>
      <c r="I3" s="8" t="s">
        <v>9</v>
      </c>
      <c r="J3" s="105"/>
      <c r="K3" s="1"/>
    </row>
    <row r="4" spans="1:11" ht="30" customHeight="1">
      <c r="A4" s="1"/>
      <c r="B4" s="99"/>
      <c r="C4" s="11"/>
      <c r="D4" s="12"/>
      <c r="E4" s="13"/>
      <c r="F4" s="14"/>
      <c r="G4" s="15" t="s">
        <v>12</v>
      </c>
      <c r="H4" s="16" t="s">
        <v>12</v>
      </c>
      <c r="I4" s="14"/>
      <c r="J4" s="17"/>
      <c r="K4" s="1"/>
    </row>
    <row r="5" spans="1:11" ht="30" customHeight="1">
      <c r="A5" s="1"/>
      <c r="B5" s="99"/>
      <c r="C5" s="18"/>
      <c r="D5" s="19"/>
      <c r="E5" s="20"/>
      <c r="F5" s="21"/>
      <c r="G5" s="15" t="s">
        <v>13</v>
      </c>
      <c r="H5" s="22" t="s">
        <v>13</v>
      </c>
      <c r="I5" s="21"/>
      <c r="J5" s="23"/>
      <c r="K5" s="1"/>
    </row>
    <row r="6" spans="1:11" ht="30" customHeight="1">
      <c r="A6" s="1"/>
      <c r="B6" s="99"/>
      <c r="C6" s="11"/>
      <c r="D6" s="12"/>
      <c r="E6" s="13"/>
      <c r="F6" s="14"/>
      <c r="G6" s="24" t="s">
        <v>14</v>
      </c>
      <c r="H6" s="24" t="s">
        <v>14</v>
      </c>
      <c r="I6" s="14"/>
      <c r="J6" s="17"/>
      <c r="K6" s="1"/>
    </row>
    <row r="7" spans="1:11" ht="30" customHeight="1">
      <c r="A7" s="1"/>
      <c r="B7" s="99"/>
      <c r="C7" s="18"/>
      <c r="D7" s="19"/>
      <c r="E7" s="20"/>
      <c r="F7" s="21"/>
      <c r="G7" s="25" t="s">
        <v>15</v>
      </c>
      <c r="H7" s="25" t="s">
        <v>15</v>
      </c>
      <c r="I7" s="21"/>
      <c r="J7" s="23"/>
      <c r="K7" s="1"/>
    </row>
    <row r="8" spans="1:11" ht="45" customHeight="1" thickBot="1">
      <c r="A8" s="1"/>
      <c r="B8" s="100"/>
      <c r="C8" s="26" t="s">
        <v>16</v>
      </c>
      <c r="D8" s="27" t="s">
        <v>17</v>
      </c>
      <c r="E8" s="28" t="s">
        <v>18</v>
      </c>
      <c r="F8" s="29" t="s">
        <v>19</v>
      </c>
      <c r="G8" s="30" t="s">
        <v>20</v>
      </c>
      <c r="H8" s="31" t="s">
        <v>21</v>
      </c>
      <c r="I8" s="32" t="s">
        <v>22</v>
      </c>
      <c r="J8" s="33" t="s">
        <v>23</v>
      </c>
      <c r="K8" s="1"/>
    </row>
    <row r="9" spans="1:11" ht="25.9" customHeight="1">
      <c r="A9" s="1"/>
      <c r="B9" s="106" t="s">
        <v>24</v>
      </c>
      <c r="C9" s="109">
        <v>2484</v>
      </c>
      <c r="D9" s="113">
        <v>0</v>
      </c>
      <c r="E9" s="117">
        <v>100</v>
      </c>
      <c r="F9" s="121">
        <f>ROUNDDOWN((C9*D9*((185-E9)/100)),2)</f>
        <v>0</v>
      </c>
      <c r="G9" s="34">
        <v>0</v>
      </c>
      <c r="H9" s="35">
        <v>0</v>
      </c>
      <c r="I9" s="36">
        <f>ROUNDDOWN(G9*H9,2)</f>
        <v>0</v>
      </c>
      <c r="J9" s="125">
        <f>ROUNDDOWN((F9)+SUM(I9:I12),0)</f>
        <v>0</v>
      </c>
      <c r="K9" s="1"/>
    </row>
    <row r="10" spans="1:11" ht="25.9" customHeight="1">
      <c r="A10" s="1"/>
      <c r="B10" s="99"/>
      <c r="C10" s="110"/>
      <c r="D10" s="114"/>
      <c r="E10" s="118"/>
      <c r="F10" s="122"/>
      <c r="G10" s="37">
        <v>0</v>
      </c>
      <c r="H10" s="38">
        <v>0</v>
      </c>
      <c r="I10" s="39">
        <f>ROUNDDOWN(G10*H10,2)</f>
        <v>0</v>
      </c>
      <c r="J10" s="126"/>
      <c r="K10" s="1"/>
    </row>
    <row r="11" spans="1:11" ht="25.9" customHeight="1">
      <c r="A11" s="1"/>
      <c r="B11" s="107"/>
      <c r="C11" s="111"/>
      <c r="D11" s="115"/>
      <c r="E11" s="119"/>
      <c r="F11" s="123"/>
      <c r="G11" s="40">
        <v>611888</v>
      </c>
      <c r="H11" s="35">
        <v>0</v>
      </c>
      <c r="I11" s="39">
        <f>ROUNDDOWN(G11*H11,2)</f>
        <v>0</v>
      </c>
      <c r="J11" s="126"/>
      <c r="K11" s="1"/>
    </row>
    <row r="12" spans="1:11" ht="25.9" customHeight="1">
      <c r="A12" s="1"/>
      <c r="B12" s="108"/>
      <c r="C12" s="112"/>
      <c r="D12" s="116"/>
      <c r="E12" s="120"/>
      <c r="F12" s="124"/>
      <c r="G12" s="37">
        <v>646854</v>
      </c>
      <c r="H12" s="41">
        <v>0</v>
      </c>
      <c r="I12" s="39">
        <f>ROUNDDOWN(G12*H12,2)</f>
        <v>0</v>
      </c>
      <c r="J12" s="127"/>
      <c r="K12" s="1"/>
    </row>
    <row r="13" spans="1:11" ht="25.9" customHeight="1">
      <c r="A13" s="1"/>
      <c r="B13" s="137" t="s">
        <v>25</v>
      </c>
      <c r="C13" s="139">
        <v>2484</v>
      </c>
      <c r="D13" s="128">
        <v>0</v>
      </c>
      <c r="E13" s="142">
        <v>100</v>
      </c>
      <c r="F13" s="144">
        <f>ROUNDDOWN((C13*D13*(100/100)),2)</f>
        <v>0</v>
      </c>
      <c r="G13" s="146">
        <v>0</v>
      </c>
      <c r="H13" s="128">
        <v>0</v>
      </c>
      <c r="I13" s="130">
        <f>ROUNDDOWN(G13*H13,2)</f>
        <v>0</v>
      </c>
      <c r="J13" s="132">
        <f>ROUNDDOWN((F13+I13),0)</f>
        <v>0</v>
      </c>
      <c r="K13" s="1"/>
    </row>
    <row r="14" spans="1:11" ht="25.9" customHeight="1">
      <c r="A14" s="1"/>
      <c r="B14" s="138"/>
      <c r="C14" s="140"/>
      <c r="D14" s="141"/>
      <c r="E14" s="143"/>
      <c r="F14" s="145"/>
      <c r="G14" s="147"/>
      <c r="H14" s="129"/>
      <c r="I14" s="131"/>
      <c r="J14" s="133"/>
      <c r="K14" s="1"/>
    </row>
    <row r="15" spans="1:11" ht="25.9" customHeight="1">
      <c r="A15" s="1"/>
      <c r="B15" s="134" t="s">
        <v>26</v>
      </c>
      <c r="C15" s="110">
        <f>$C$9</f>
        <v>2484</v>
      </c>
      <c r="D15" s="135">
        <f>$D$9</f>
        <v>0</v>
      </c>
      <c r="E15" s="118">
        <v>100</v>
      </c>
      <c r="F15" s="122">
        <f t="shared" ref="F15" si="0">ROUNDDOWN((C15*D15*((185-E15)/100)),2)</f>
        <v>0</v>
      </c>
      <c r="G15" s="40">
        <v>0</v>
      </c>
      <c r="H15" s="42">
        <f>$H$9</f>
        <v>0</v>
      </c>
      <c r="I15" s="43">
        <f t="shared" ref="I15:I19" si="1">ROUNDDOWN(G15*H15,2)</f>
        <v>0</v>
      </c>
      <c r="J15" s="136">
        <f t="shared" ref="J15" si="2">ROUNDDOWN((F15)+SUM(I15:I18),0)</f>
        <v>0</v>
      </c>
      <c r="K15" s="1"/>
    </row>
    <row r="16" spans="1:11" ht="25.9" customHeight="1">
      <c r="A16" s="1"/>
      <c r="B16" s="99"/>
      <c r="C16" s="110"/>
      <c r="D16" s="135"/>
      <c r="E16" s="118"/>
      <c r="F16" s="122"/>
      <c r="G16" s="37">
        <v>0</v>
      </c>
      <c r="H16" s="44">
        <f>$H$10</f>
        <v>0</v>
      </c>
      <c r="I16" s="39">
        <f t="shared" si="1"/>
        <v>0</v>
      </c>
      <c r="J16" s="126"/>
      <c r="K16" s="1"/>
    </row>
    <row r="17" spans="1:11" ht="25.9" customHeight="1">
      <c r="A17" s="1"/>
      <c r="B17" s="107"/>
      <c r="C17" s="111"/>
      <c r="D17" s="119"/>
      <c r="E17" s="119"/>
      <c r="F17" s="123"/>
      <c r="G17" s="40">
        <v>588643</v>
      </c>
      <c r="H17" s="42">
        <f>$H$11</f>
        <v>0</v>
      </c>
      <c r="I17" s="43">
        <f t="shared" si="1"/>
        <v>0</v>
      </c>
      <c r="J17" s="126"/>
      <c r="K17" s="1"/>
    </row>
    <row r="18" spans="1:11" ht="25.9" customHeight="1">
      <c r="A18" s="1"/>
      <c r="B18" s="108"/>
      <c r="C18" s="112"/>
      <c r="D18" s="120"/>
      <c r="E18" s="120"/>
      <c r="F18" s="124"/>
      <c r="G18" s="37">
        <v>714781</v>
      </c>
      <c r="H18" s="42">
        <f>$H$12</f>
        <v>0</v>
      </c>
      <c r="I18" s="39">
        <f t="shared" si="1"/>
        <v>0</v>
      </c>
      <c r="J18" s="127"/>
      <c r="K18" s="1"/>
    </row>
    <row r="19" spans="1:11" ht="25.9" customHeight="1">
      <c r="A19" s="1"/>
      <c r="B19" s="137" t="s">
        <v>27</v>
      </c>
      <c r="C19" s="139">
        <f>$C$13</f>
        <v>2484</v>
      </c>
      <c r="D19" s="148">
        <f>$D$13</f>
        <v>0</v>
      </c>
      <c r="E19" s="142">
        <v>100</v>
      </c>
      <c r="F19" s="144">
        <f t="shared" ref="F19" si="3">ROUNDDOWN((C19*D19*(100/100)),2)</f>
        <v>0</v>
      </c>
      <c r="G19" s="146">
        <v>0</v>
      </c>
      <c r="H19" s="148">
        <f>$H$13</f>
        <v>0</v>
      </c>
      <c r="I19" s="130">
        <f t="shared" si="1"/>
        <v>0</v>
      </c>
      <c r="J19" s="132">
        <f t="shared" ref="J19" si="4">ROUNDDOWN((F19+I19),0)</f>
        <v>0</v>
      </c>
      <c r="K19" s="1"/>
    </row>
    <row r="20" spans="1:11" ht="25.9" customHeight="1">
      <c r="A20" s="1"/>
      <c r="B20" s="138"/>
      <c r="C20" s="140"/>
      <c r="D20" s="150"/>
      <c r="E20" s="143"/>
      <c r="F20" s="145"/>
      <c r="G20" s="147"/>
      <c r="H20" s="149"/>
      <c r="I20" s="131"/>
      <c r="J20" s="133"/>
      <c r="K20" s="1"/>
    </row>
    <row r="21" spans="1:11" ht="25.9" customHeight="1">
      <c r="A21" s="1"/>
      <c r="B21" s="134" t="s">
        <v>28</v>
      </c>
      <c r="C21" s="110">
        <f>$C$9</f>
        <v>2484</v>
      </c>
      <c r="D21" s="135">
        <f>$D$9</f>
        <v>0</v>
      </c>
      <c r="E21" s="118">
        <v>100</v>
      </c>
      <c r="F21" s="122">
        <f t="shared" ref="F21" si="5">ROUNDDOWN((C21*D21*((185-E21)/100)),2)</f>
        <v>0</v>
      </c>
      <c r="G21" s="40">
        <v>0</v>
      </c>
      <c r="H21" s="42">
        <f>$H$9</f>
        <v>0</v>
      </c>
      <c r="I21" s="43">
        <f t="shared" ref="I21:I25" si="6">ROUNDDOWN(G21*H21,2)</f>
        <v>0</v>
      </c>
      <c r="J21" s="136">
        <f t="shared" ref="J21" si="7">ROUNDDOWN((F21)+SUM(I21:I24),0)</f>
        <v>0</v>
      </c>
      <c r="K21" s="1"/>
    </row>
    <row r="22" spans="1:11" ht="25.9" customHeight="1">
      <c r="A22" s="1"/>
      <c r="B22" s="99"/>
      <c r="C22" s="110"/>
      <c r="D22" s="135"/>
      <c r="E22" s="118"/>
      <c r="F22" s="122"/>
      <c r="G22" s="37">
        <v>0</v>
      </c>
      <c r="H22" s="44">
        <f>$H$10</f>
        <v>0</v>
      </c>
      <c r="I22" s="39">
        <f t="shared" si="6"/>
        <v>0</v>
      </c>
      <c r="J22" s="126"/>
      <c r="K22" s="1"/>
    </row>
    <row r="23" spans="1:11" ht="25.9" customHeight="1">
      <c r="A23" s="1"/>
      <c r="B23" s="107"/>
      <c r="C23" s="111"/>
      <c r="D23" s="119"/>
      <c r="E23" s="119"/>
      <c r="F23" s="123"/>
      <c r="G23" s="40">
        <v>609264</v>
      </c>
      <c r="H23" s="42">
        <f>$H$11</f>
        <v>0</v>
      </c>
      <c r="I23" s="43">
        <f t="shared" si="6"/>
        <v>0</v>
      </c>
      <c r="J23" s="126"/>
      <c r="K23" s="1"/>
    </row>
    <row r="24" spans="1:11" ht="25.9" customHeight="1">
      <c r="A24" s="1"/>
      <c r="B24" s="108"/>
      <c r="C24" s="112"/>
      <c r="D24" s="120"/>
      <c r="E24" s="120"/>
      <c r="F24" s="124"/>
      <c r="G24" s="37">
        <v>644080</v>
      </c>
      <c r="H24" s="42">
        <f>$H$12</f>
        <v>0</v>
      </c>
      <c r="I24" s="39">
        <f t="shared" si="6"/>
        <v>0</v>
      </c>
      <c r="J24" s="127"/>
      <c r="K24" s="1"/>
    </row>
    <row r="25" spans="1:11" ht="25.9" customHeight="1">
      <c r="A25" s="1"/>
      <c r="B25" s="137" t="s">
        <v>29</v>
      </c>
      <c r="C25" s="139">
        <f>$C$13</f>
        <v>2484</v>
      </c>
      <c r="D25" s="148">
        <f>$D$13</f>
        <v>0</v>
      </c>
      <c r="E25" s="142">
        <v>100</v>
      </c>
      <c r="F25" s="144">
        <f t="shared" ref="F25" si="8">ROUNDDOWN((C25*D25*(100/100)),2)</f>
        <v>0</v>
      </c>
      <c r="G25" s="146">
        <v>0</v>
      </c>
      <c r="H25" s="148">
        <f>$H$13</f>
        <v>0</v>
      </c>
      <c r="I25" s="130">
        <f t="shared" si="6"/>
        <v>0</v>
      </c>
      <c r="J25" s="132">
        <f t="shared" ref="J25" si="9">ROUNDDOWN((F25+I25),0)</f>
        <v>0</v>
      </c>
      <c r="K25" s="1"/>
    </row>
    <row r="26" spans="1:11" ht="25.9" customHeight="1">
      <c r="A26" s="1"/>
      <c r="B26" s="138"/>
      <c r="C26" s="140"/>
      <c r="D26" s="150"/>
      <c r="E26" s="143"/>
      <c r="F26" s="145"/>
      <c r="G26" s="147"/>
      <c r="H26" s="149"/>
      <c r="I26" s="131"/>
      <c r="J26" s="133"/>
      <c r="K26" s="1"/>
    </row>
    <row r="27" spans="1:11" ht="25.9" customHeight="1">
      <c r="A27" s="1"/>
      <c r="B27" s="134" t="s">
        <v>30</v>
      </c>
      <c r="C27" s="110">
        <f>$C$9</f>
        <v>2484</v>
      </c>
      <c r="D27" s="135">
        <f>$D$9</f>
        <v>0</v>
      </c>
      <c r="E27" s="118">
        <v>100</v>
      </c>
      <c r="F27" s="122">
        <f t="shared" ref="F27" si="10">ROUNDDOWN((C27*D27*((185-E27)/100)),2)</f>
        <v>0</v>
      </c>
      <c r="G27" s="40">
        <v>508956</v>
      </c>
      <c r="H27" s="42">
        <f>$H$9</f>
        <v>0</v>
      </c>
      <c r="I27" s="43">
        <f t="shared" ref="I27:I31" si="11">ROUNDDOWN(G27*H27,2)</f>
        <v>0</v>
      </c>
      <c r="J27" s="136">
        <f t="shared" ref="J27" si="12">ROUNDDOWN((F27)+SUM(I27:I30),0)</f>
        <v>0</v>
      </c>
      <c r="K27" s="1"/>
    </row>
    <row r="28" spans="1:11" ht="25.9" customHeight="1">
      <c r="A28" s="1"/>
      <c r="B28" s="99"/>
      <c r="C28" s="110"/>
      <c r="D28" s="135"/>
      <c r="E28" s="118"/>
      <c r="F28" s="122"/>
      <c r="G28" s="37">
        <v>138806</v>
      </c>
      <c r="H28" s="44">
        <f>$H$10</f>
        <v>0</v>
      </c>
      <c r="I28" s="39">
        <f t="shared" si="11"/>
        <v>0</v>
      </c>
      <c r="J28" s="126"/>
      <c r="K28" s="1"/>
    </row>
    <row r="29" spans="1:11" ht="25.9" customHeight="1">
      <c r="A29" s="1"/>
      <c r="B29" s="107"/>
      <c r="C29" s="111"/>
      <c r="D29" s="119"/>
      <c r="E29" s="119"/>
      <c r="F29" s="123"/>
      <c r="G29" s="40">
        <v>0</v>
      </c>
      <c r="H29" s="42">
        <f>$H$11</f>
        <v>0</v>
      </c>
      <c r="I29" s="43">
        <f t="shared" si="11"/>
        <v>0</v>
      </c>
      <c r="J29" s="126"/>
      <c r="K29" s="1"/>
    </row>
    <row r="30" spans="1:11" ht="25.9" customHeight="1">
      <c r="A30" s="1"/>
      <c r="B30" s="108"/>
      <c r="C30" s="112"/>
      <c r="D30" s="120"/>
      <c r="E30" s="120"/>
      <c r="F30" s="124"/>
      <c r="G30" s="37">
        <v>676236</v>
      </c>
      <c r="H30" s="42">
        <f>$H$12</f>
        <v>0</v>
      </c>
      <c r="I30" s="39">
        <f t="shared" si="11"/>
        <v>0</v>
      </c>
      <c r="J30" s="127"/>
      <c r="K30" s="1"/>
    </row>
    <row r="31" spans="1:11" ht="25.9" customHeight="1">
      <c r="A31" s="1"/>
      <c r="B31" s="137" t="s">
        <v>31</v>
      </c>
      <c r="C31" s="139">
        <f>$C$13</f>
        <v>2484</v>
      </c>
      <c r="D31" s="148">
        <f>$D$13</f>
        <v>0</v>
      </c>
      <c r="E31" s="142">
        <v>100</v>
      </c>
      <c r="F31" s="144">
        <f t="shared" ref="F31" si="13">ROUNDDOWN((C31*D31*(100/100)),2)</f>
        <v>0</v>
      </c>
      <c r="G31" s="146">
        <v>0</v>
      </c>
      <c r="H31" s="148">
        <f>$H$13</f>
        <v>0</v>
      </c>
      <c r="I31" s="130">
        <f t="shared" si="11"/>
        <v>0</v>
      </c>
      <c r="J31" s="132">
        <f t="shared" ref="J31" si="14">ROUNDDOWN((F31+I31),0)</f>
        <v>0</v>
      </c>
      <c r="K31" s="1"/>
    </row>
    <row r="32" spans="1:11" ht="25.9" customHeight="1">
      <c r="A32" s="1"/>
      <c r="B32" s="138"/>
      <c r="C32" s="140"/>
      <c r="D32" s="150"/>
      <c r="E32" s="143"/>
      <c r="F32" s="145"/>
      <c r="G32" s="147"/>
      <c r="H32" s="149"/>
      <c r="I32" s="131"/>
      <c r="J32" s="133"/>
      <c r="K32" s="1"/>
    </row>
    <row r="33" spans="1:11" ht="25.9" customHeight="1">
      <c r="A33" s="1"/>
      <c r="B33" s="134" t="s">
        <v>32</v>
      </c>
      <c r="C33" s="110">
        <f>$C$9</f>
        <v>2484</v>
      </c>
      <c r="D33" s="135">
        <f>$D$9</f>
        <v>0</v>
      </c>
      <c r="E33" s="118">
        <v>100</v>
      </c>
      <c r="F33" s="122">
        <f t="shared" ref="F33" si="15">ROUNDDOWN((C33*D33*((185-E33)/100)),2)</f>
        <v>0</v>
      </c>
      <c r="G33" s="40">
        <v>485835</v>
      </c>
      <c r="H33" s="42">
        <f>$H$9</f>
        <v>0</v>
      </c>
      <c r="I33" s="43">
        <f t="shared" ref="I33:I37" si="16">ROUNDDOWN(G33*H33,2)</f>
        <v>0</v>
      </c>
      <c r="J33" s="136">
        <f t="shared" ref="J33" si="17">ROUNDDOWN((F33)+SUM(I33:I36),0)</f>
        <v>0</v>
      </c>
      <c r="K33" s="1"/>
    </row>
    <row r="34" spans="1:11" ht="25.9" customHeight="1">
      <c r="A34" s="1"/>
      <c r="B34" s="99"/>
      <c r="C34" s="110"/>
      <c r="D34" s="135"/>
      <c r="E34" s="118"/>
      <c r="F34" s="122"/>
      <c r="G34" s="37">
        <v>132500</v>
      </c>
      <c r="H34" s="44">
        <f>$H$10</f>
        <v>0</v>
      </c>
      <c r="I34" s="39">
        <f t="shared" si="16"/>
        <v>0</v>
      </c>
      <c r="J34" s="126"/>
      <c r="K34" s="1"/>
    </row>
    <row r="35" spans="1:11" ht="25.9" customHeight="1">
      <c r="A35" s="1"/>
      <c r="B35" s="107"/>
      <c r="C35" s="111"/>
      <c r="D35" s="119"/>
      <c r="E35" s="119"/>
      <c r="F35" s="123"/>
      <c r="G35" s="40">
        <v>0</v>
      </c>
      <c r="H35" s="42">
        <f>$H$11</f>
        <v>0</v>
      </c>
      <c r="I35" s="43">
        <f t="shared" si="16"/>
        <v>0</v>
      </c>
      <c r="J35" s="126"/>
      <c r="K35" s="1"/>
    </row>
    <row r="36" spans="1:11" ht="25.9" customHeight="1">
      <c r="A36" s="1"/>
      <c r="B36" s="108"/>
      <c r="C36" s="112"/>
      <c r="D36" s="120"/>
      <c r="E36" s="120"/>
      <c r="F36" s="124"/>
      <c r="G36" s="37">
        <v>696069</v>
      </c>
      <c r="H36" s="42">
        <f>$H$12</f>
        <v>0</v>
      </c>
      <c r="I36" s="39">
        <f t="shared" si="16"/>
        <v>0</v>
      </c>
      <c r="J36" s="127"/>
      <c r="K36" s="1"/>
    </row>
    <row r="37" spans="1:11" ht="25.9" customHeight="1">
      <c r="A37" s="1"/>
      <c r="B37" s="137" t="s">
        <v>33</v>
      </c>
      <c r="C37" s="139">
        <f>$C$13</f>
        <v>2484</v>
      </c>
      <c r="D37" s="148">
        <f>$D$13</f>
        <v>0</v>
      </c>
      <c r="E37" s="142">
        <v>100</v>
      </c>
      <c r="F37" s="144">
        <f t="shared" ref="F37" si="18">ROUNDDOWN((C37*D37*(100/100)),2)</f>
        <v>0</v>
      </c>
      <c r="G37" s="146">
        <v>0</v>
      </c>
      <c r="H37" s="148">
        <f>$H$13</f>
        <v>0</v>
      </c>
      <c r="I37" s="130">
        <f t="shared" si="16"/>
        <v>0</v>
      </c>
      <c r="J37" s="132">
        <f t="shared" ref="J37" si="19">ROUNDDOWN((F37+I37),0)</f>
        <v>0</v>
      </c>
      <c r="K37" s="1"/>
    </row>
    <row r="38" spans="1:11" ht="25.9" customHeight="1">
      <c r="A38" s="1"/>
      <c r="B38" s="138"/>
      <c r="C38" s="140"/>
      <c r="D38" s="150"/>
      <c r="E38" s="143"/>
      <c r="F38" s="145"/>
      <c r="G38" s="147"/>
      <c r="H38" s="149"/>
      <c r="I38" s="131"/>
      <c r="J38" s="133"/>
      <c r="K38" s="1"/>
    </row>
    <row r="39" spans="1:11" ht="25.9" customHeight="1">
      <c r="A39" s="1"/>
      <c r="B39" s="134" t="s">
        <v>34</v>
      </c>
      <c r="C39" s="110">
        <f>$C$9</f>
        <v>2484</v>
      </c>
      <c r="D39" s="135">
        <f>$D$9</f>
        <v>0</v>
      </c>
      <c r="E39" s="118">
        <v>100</v>
      </c>
      <c r="F39" s="122">
        <f t="shared" ref="F39" si="20">ROUNDDOWN((C39*D39*((185-E39)/100)),2)</f>
        <v>0</v>
      </c>
      <c r="G39" s="40">
        <v>464504</v>
      </c>
      <c r="H39" s="42">
        <f>$H$9</f>
        <v>0</v>
      </c>
      <c r="I39" s="43">
        <f t="shared" ref="I39:I43" si="21">ROUNDDOWN(G39*H39,2)</f>
        <v>0</v>
      </c>
      <c r="J39" s="136">
        <f t="shared" ref="J39" si="22">ROUNDDOWN((F39)+SUM(I39:I42),0)</f>
        <v>0</v>
      </c>
      <c r="K39" s="1"/>
    </row>
    <row r="40" spans="1:11" ht="25.9" customHeight="1">
      <c r="A40" s="1"/>
      <c r="B40" s="99"/>
      <c r="C40" s="110"/>
      <c r="D40" s="135"/>
      <c r="E40" s="118"/>
      <c r="F40" s="122"/>
      <c r="G40" s="37">
        <v>126683</v>
      </c>
      <c r="H40" s="44">
        <f>$H$10</f>
        <v>0</v>
      </c>
      <c r="I40" s="39">
        <f t="shared" si="21"/>
        <v>0</v>
      </c>
      <c r="J40" s="126"/>
      <c r="K40" s="1"/>
    </row>
    <row r="41" spans="1:11" ht="25.9" customHeight="1">
      <c r="A41" s="1"/>
      <c r="B41" s="107"/>
      <c r="C41" s="111"/>
      <c r="D41" s="119"/>
      <c r="E41" s="119"/>
      <c r="F41" s="123"/>
      <c r="G41" s="40">
        <v>0</v>
      </c>
      <c r="H41" s="42">
        <f>$H$11</f>
        <v>0</v>
      </c>
      <c r="I41" s="43">
        <f t="shared" si="21"/>
        <v>0</v>
      </c>
      <c r="J41" s="126"/>
      <c r="K41" s="1"/>
    </row>
    <row r="42" spans="1:11" ht="25.9" customHeight="1">
      <c r="A42" s="1"/>
      <c r="B42" s="108"/>
      <c r="C42" s="112"/>
      <c r="D42" s="120"/>
      <c r="E42" s="120"/>
      <c r="F42" s="124"/>
      <c r="G42" s="37">
        <v>675642</v>
      </c>
      <c r="H42" s="42">
        <f>$H$12</f>
        <v>0</v>
      </c>
      <c r="I42" s="39">
        <f t="shared" si="21"/>
        <v>0</v>
      </c>
      <c r="J42" s="127"/>
      <c r="K42" s="1"/>
    </row>
    <row r="43" spans="1:11" ht="25.9" customHeight="1">
      <c r="A43" s="1"/>
      <c r="B43" s="137" t="s">
        <v>35</v>
      </c>
      <c r="C43" s="139">
        <f>$C$13</f>
        <v>2484</v>
      </c>
      <c r="D43" s="148">
        <f>$D$13</f>
        <v>0</v>
      </c>
      <c r="E43" s="142">
        <v>100</v>
      </c>
      <c r="F43" s="144">
        <f t="shared" ref="F43" si="23">ROUNDDOWN((C43*D43*(100/100)),2)</f>
        <v>0</v>
      </c>
      <c r="G43" s="146">
        <v>0</v>
      </c>
      <c r="H43" s="148">
        <f>$H$13</f>
        <v>0</v>
      </c>
      <c r="I43" s="130">
        <f t="shared" si="21"/>
        <v>0</v>
      </c>
      <c r="J43" s="132">
        <f t="shared" ref="J43" si="24">ROUNDDOWN((F43+I43),0)</f>
        <v>0</v>
      </c>
      <c r="K43" s="1"/>
    </row>
    <row r="44" spans="1:11" ht="25.9" customHeight="1">
      <c r="A44" s="1"/>
      <c r="B44" s="138"/>
      <c r="C44" s="140"/>
      <c r="D44" s="150"/>
      <c r="E44" s="143"/>
      <c r="F44" s="145"/>
      <c r="G44" s="147"/>
      <c r="H44" s="149"/>
      <c r="I44" s="131"/>
      <c r="J44" s="133"/>
      <c r="K44" s="1"/>
    </row>
    <row r="45" spans="1:11" ht="25.9" customHeight="1">
      <c r="A45" s="1"/>
      <c r="B45" s="151" t="s">
        <v>36</v>
      </c>
      <c r="C45" s="153">
        <f>$C$9</f>
        <v>2484</v>
      </c>
      <c r="D45" s="154">
        <f>$D$9</f>
        <v>0</v>
      </c>
      <c r="E45" s="156">
        <v>100</v>
      </c>
      <c r="F45" s="157">
        <f t="shared" ref="F45" si="25">ROUNDDOWN((C45*D45*((185-E45)/100)),2)</f>
        <v>0</v>
      </c>
      <c r="G45" s="45">
        <v>0</v>
      </c>
      <c r="H45" s="46">
        <f>$H$9</f>
        <v>0</v>
      </c>
      <c r="I45" s="47">
        <f t="shared" ref="I45:I49" si="26">ROUNDDOWN(G45*H45,2)</f>
        <v>0</v>
      </c>
      <c r="J45" s="158">
        <f t="shared" ref="J45" si="27">ROUNDDOWN((F45)+SUM(I45:I48),0)</f>
        <v>0</v>
      </c>
      <c r="K45" s="1"/>
    </row>
    <row r="46" spans="1:11" ht="25.9" customHeight="1">
      <c r="A46" s="1"/>
      <c r="B46" s="99"/>
      <c r="C46" s="110"/>
      <c r="D46" s="135"/>
      <c r="E46" s="118"/>
      <c r="F46" s="122"/>
      <c r="G46" s="37">
        <v>0</v>
      </c>
      <c r="H46" s="44">
        <f>$H$10</f>
        <v>0</v>
      </c>
      <c r="I46" s="39">
        <f t="shared" si="26"/>
        <v>0</v>
      </c>
      <c r="J46" s="126"/>
      <c r="K46" s="1"/>
    </row>
    <row r="47" spans="1:11" ht="25.9" customHeight="1">
      <c r="A47" s="1"/>
      <c r="B47" s="107"/>
      <c r="C47" s="111"/>
      <c r="D47" s="119"/>
      <c r="E47" s="119"/>
      <c r="F47" s="123"/>
      <c r="G47" s="40">
        <v>631455</v>
      </c>
      <c r="H47" s="42">
        <f>$H$11</f>
        <v>0</v>
      </c>
      <c r="I47" s="43">
        <f t="shared" si="26"/>
        <v>0</v>
      </c>
      <c r="J47" s="126"/>
      <c r="K47" s="1"/>
    </row>
    <row r="48" spans="1:11" ht="25.9" customHeight="1">
      <c r="A48" s="1"/>
      <c r="B48" s="152"/>
      <c r="C48" s="147"/>
      <c r="D48" s="155"/>
      <c r="E48" s="155"/>
      <c r="F48" s="131"/>
      <c r="G48" s="48">
        <v>659211</v>
      </c>
      <c r="H48" s="49">
        <f>$H$12</f>
        <v>0</v>
      </c>
      <c r="I48" s="50">
        <f t="shared" si="26"/>
        <v>0</v>
      </c>
      <c r="J48" s="159"/>
      <c r="K48" s="1"/>
    </row>
    <row r="49" spans="1:11" ht="25.9" customHeight="1">
      <c r="A49" s="1"/>
      <c r="B49" s="162" t="s">
        <v>37</v>
      </c>
      <c r="C49" s="163">
        <f>$C$13</f>
        <v>2484</v>
      </c>
      <c r="D49" s="160">
        <f>$D$13</f>
        <v>0</v>
      </c>
      <c r="E49" s="164">
        <v>100</v>
      </c>
      <c r="F49" s="165">
        <f t="shared" ref="F49" si="28">ROUNDDOWN((C49*D49*(100/100)),2)</f>
        <v>0</v>
      </c>
      <c r="G49" s="166">
        <v>0</v>
      </c>
      <c r="H49" s="160">
        <f>$H$13</f>
        <v>0</v>
      </c>
      <c r="I49" s="122">
        <f t="shared" si="26"/>
        <v>0</v>
      </c>
      <c r="J49" s="161">
        <f t="shared" ref="J49" si="29">ROUNDDOWN((F49+I49),0)</f>
        <v>0</v>
      </c>
      <c r="K49" s="1"/>
    </row>
    <row r="50" spans="1:11" ht="25.9" customHeight="1">
      <c r="A50" s="1"/>
      <c r="B50" s="138"/>
      <c r="C50" s="140"/>
      <c r="D50" s="150"/>
      <c r="E50" s="143"/>
      <c r="F50" s="145"/>
      <c r="G50" s="147"/>
      <c r="H50" s="149"/>
      <c r="I50" s="131"/>
      <c r="J50" s="133"/>
      <c r="K50" s="1"/>
    </row>
    <row r="51" spans="1:11" ht="25.9" customHeight="1">
      <c r="A51" s="1"/>
      <c r="B51" s="134" t="s">
        <v>38</v>
      </c>
      <c r="C51" s="110">
        <f>$C$9</f>
        <v>2484</v>
      </c>
      <c r="D51" s="135">
        <f>$D$9</f>
        <v>0</v>
      </c>
      <c r="E51" s="118">
        <v>100</v>
      </c>
      <c r="F51" s="122">
        <f t="shared" ref="F51" si="30">ROUNDDOWN((C51*D51*((185-E51)/100)),2)</f>
        <v>0</v>
      </c>
      <c r="G51" s="40">
        <v>0</v>
      </c>
      <c r="H51" s="42">
        <f>$H$9</f>
        <v>0</v>
      </c>
      <c r="I51" s="43">
        <f t="shared" ref="I51:I55" si="31">ROUNDDOWN(G51*H51,2)</f>
        <v>0</v>
      </c>
      <c r="J51" s="136">
        <f t="shared" ref="J51" si="32">ROUNDDOWN((F51)+SUM(I51:I54),0)</f>
        <v>0</v>
      </c>
      <c r="K51" s="1"/>
    </row>
    <row r="52" spans="1:11" ht="25.9" customHeight="1">
      <c r="A52" s="1"/>
      <c r="B52" s="99"/>
      <c r="C52" s="110"/>
      <c r="D52" s="135"/>
      <c r="E52" s="118"/>
      <c r="F52" s="122"/>
      <c r="G52" s="37">
        <v>0</v>
      </c>
      <c r="H52" s="44">
        <f>$H$10</f>
        <v>0</v>
      </c>
      <c r="I52" s="39">
        <f t="shared" si="31"/>
        <v>0</v>
      </c>
      <c r="J52" s="126"/>
      <c r="K52" s="1"/>
    </row>
    <row r="53" spans="1:11" ht="25.9" customHeight="1">
      <c r="A53" s="1"/>
      <c r="B53" s="107"/>
      <c r="C53" s="111"/>
      <c r="D53" s="119"/>
      <c r="E53" s="119"/>
      <c r="F53" s="123"/>
      <c r="G53" s="40">
        <v>558374</v>
      </c>
      <c r="H53" s="42">
        <f>$H$11</f>
        <v>0</v>
      </c>
      <c r="I53" s="43">
        <f t="shared" si="31"/>
        <v>0</v>
      </c>
      <c r="J53" s="126"/>
      <c r="K53" s="1"/>
    </row>
    <row r="54" spans="1:11" ht="25.9" customHeight="1">
      <c r="A54" s="1"/>
      <c r="B54" s="108"/>
      <c r="C54" s="112"/>
      <c r="D54" s="120"/>
      <c r="E54" s="120"/>
      <c r="F54" s="124"/>
      <c r="G54" s="37">
        <v>690164</v>
      </c>
      <c r="H54" s="42">
        <f>$H$12</f>
        <v>0</v>
      </c>
      <c r="I54" s="39">
        <f t="shared" si="31"/>
        <v>0</v>
      </c>
      <c r="J54" s="127"/>
      <c r="K54" s="1"/>
    </row>
    <row r="55" spans="1:11" ht="25.9" customHeight="1">
      <c r="A55" s="1"/>
      <c r="B55" s="137" t="s">
        <v>39</v>
      </c>
      <c r="C55" s="139">
        <f>$C$13</f>
        <v>2484</v>
      </c>
      <c r="D55" s="148">
        <f>$D$13</f>
        <v>0</v>
      </c>
      <c r="E55" s="142">
        <v>100</v>
      </c>
      <c r="F55" s="144">
        <f t="shared" ref="F55" si="33">ROUNDDOWN((C55*D55*(100/100)),2)</f>
        <v>0</v>
      </c>
      <c r="G55" s="146">
        <v>0</v>
      </c>
      <c r="H55" s="148">
        <f>$H$13</f>
        <v>0</v>
      </c>
      <c r="I55" s="130">
        <f t="shared" si="31"/>
        <v>0</v>
      </c>
      <c r="J55" s="132">
        <f t="shared" ref="J55" si="34">ROUNDDOWN((F55+I55),0)</f>
        <v>0</v>
      </c>
      <c r="K55" s="1"/>
    </row>
    <row r="56" spans="1:11" ht="25.9" customHeight="1">
      <c r="A56" s="1"/>
      <c r="B56" s="138"/>
      <c r="C56" s="140"/>
      <c r="D56" s="150"/>
      <c r="E56" s="143"/>
      <c r="F56" s="145"/>
      <c r="G56" s="147"/>
      <c r="H56" s="149"/>
      <c r="I56" s="131"/>
      <c r="J56" s="133"/>
      <c r="K56" s="1"/>
    </row>
    <row r="57" spans="1:11" ht="25.9" customHeight="1">
      <c r="A57" s="1"/>
      <c r="B57" s="134" t="s">
        <v>40</v>
      </c>
      <c r="C57" s="110">
        <f>$C$9</f>
        <v>2484</v>
      </c>
      <c r="D57" s="135">
        <f>$D$9</f>
        <v>0</v>
      </c>
      <c r="E57" s="118">
        <v>100</v>
      </c>
      <c r="F57" s="122">
        <f t="shared" ref="F57" si="35">ROUNDDOWN((C57*D57*((185-E57)/100)),2)</f>
        <v>0</v>
      </c>
      <c r="G57" s="40">
        <v>0</v>
      </c>
      <c r="H57" s="42">
        <f>$H$9</f>
        <v>0</v>
      </c>
      <c r="I57" s="43">
        <f t="shared" ref="I57:I61" si="36">ROUNDDOWN(G57*H57,2)</f>
        <v>0</v>
      </c>
      <c r="J57" s="136">
        <f t="shared" ref="J57" si="37">ROUNDDOWN((F57)+SUM(I57:I60),0)</f>
        <v>0</v>
      </c>
      <c r="K57" s="1"/>
    </row>
    <row r="58" spans="1:11" ht="25.9" customHeight="1">
      <c r="A58" s="1"/>
      <c r="B58" s="99"/>
      <c r="C58" s="110"/>
      <c r="D58" s="135"/>
      <c r="E58" s="118"/>
      <c r="F58" s="122"/>
      <c r="G58" s="37">
        <v>0</v>
      </c>
      <c r="H58" s="44">
        <f>$H$10</f>
        <v>0</v>
      </c>
      <c r="I58" s="39">
        <f t="shared" si="36"/>
        <v>0</v>
      </c>
      <c r="J58" s="126"/>
      <c r="K58" s="1"/>
    </row>
    <row r="59" spans="1:11" ht="25.9" customHeight="1">
      <c r="A59" s="1"/>
      <c r="B59" s="107"/>
      <c r="C59" s="111"/>
      <c r="D59" s="119"/>
      <c r="E59" s="119"/>
      <c r="F59" s="123"/>
      <c r="G59" s="40">
        <v>606817</v>
      </c>
      <c r="H59" s="42">
        <f>$H$11</f>
        <v>0</v>
      </c>
      <c r="I59" s="43">
        <f t="shared" si="36"/>
        <v>0</v>
      </c>
      <c r="J59" s="126"/>
      <c r="K59" s="1"/>
    </row>
    <row r="60" spans="1:11" ht="25.9" customHeight="1">
      <c r="A60" s="1"/>
      <c r="B60" s="108"/>
      <c r="C60" s="112"/>
      <c r="D60" s="120"/>
      <c r="E60" s="120"/>
      <c r="F60" s="124"/>
      <c r="G60" s="37">
        <v>683103</v>
      </c>
      <c r="H60" s="42">
        <f>$H$12</f>
        <v>0</v>
      </c>
      <c r="I60" s="39">
        <f t="shared" si="36"/>
        <v>0</v>
      </c>
      <c r="J60" s="127"/>
      <c r="K60" s="1"/>
    </row>
    <row r="61" spans="1:11" ht="25.9" customHeight="1">
      <c r="A61" s="1"/>
      <c r="B61" s="137" t="s">
        <v>41</v>
      </c>
      <c r="C61" s="139">
        <f>$C$13</f>
        <v>2484</v>
      </c>
      <c r="D61" s="148">
        <f>$D$13</f>
        <v>0</v>
      </c>
      <c r="E61" s="142">
        <v>100</v>
      </c>
      <c r="F61" s="144">
        <f t="shared" ref="F61" si="38">ROUNDDOWN((C61*D61*(100/100)),2)</f>
        <v>0</v>
      </c>
      <c r="G61" s="146">
        <v>0</v>
      </c>
      <c r="H61" s="148">
        <f>$H$13</f>
        <v>0</v>
      </c>
      <c r="I61" s="130">
        <f t="shared" si="36"/>
        <v>0</v>
      </c>
      <c r="J61" s="132">
        <f t="shared" ref="J61" si="39">ROUNDDOWN((F61+I61),0)</f>
        <v>0</v>
      </c>
      <c r="K61" s="1"/>
    </row>
    <row r="62" spans="1:11" ht="25.9" customHeight="1">
      <c r="A62" s="1"/>
      <c r="B62" s="138"/>
      <c r="C62" s="140"/>
      <c r="D62" s="150"/>
      <c r="E62" s="143"/>
      <c r="F62" s="145"/>
      <c r="G62" s="147"/>
      <c r="H62" s="149"/>
      <c r="I62" s="131"/>
      <c r="J62" s="133"/>
      <c r="K62" s="1"/>
    </row>
    <row r="63" spans="1:11" ht="25.9" customHeight="1">
      <c r="A63" s="1"/>
      <c r="B63" s="134" t="s">
        <v>42</v>
      </c>
      <c r="C63" s="110">
        <f>$C$9</f>
        <v>2484</v>
      </c>
      <c r="D63" s="135">
        <f>$D$9</f>
        <v>0</v>
      </c>
      <c r="E63" s="118">
        <v>100</v>
      </c>
      <c r="F63" s="122">
        <f t="shared" ref="F63" si="40">ROUNDDOWN((C63*D63*((185-E63)/100)),2)</f>
        <v>0</v>
      </c>
      <c r="G63" s="40">
        <v>0</v>
      </c>
      <c r="H63" s="42">
        <f>$H$9</f>
        <v>0</v>
      </c>
      <c r="I63" s="43">
        <f t="shared" ref="I63:I67" si="41">ROUNDDOWN(G63*H63,2)</f>
        <v>0</v>
      </c>
      <c r="J63" s="136">
        <f t="shared" ref="J63" si="42">ROUNDDOWN((F63)+SUM(I63:I66),0)</f>
        <v>0</v>
      </c>
      <c r="K63" s="1"/>
    </row>
    <row r="64" spans="1:11" ht="25.9" customHeight="1">
      <c r="A64" s="1"/>
      <c r="B64" s="99"/>
      <c r="C64" s="110"/>
      <c r="D64" s="135"/>
      <c r="E64" s="118"/>
      <c r="F64" s="122"/>
      <c r="G64" s="37">
        <v>0</v>
      </c>
      <c r="H64" s="44">
        <f>$H$10</f>
        <v>0</v>
      </c>
      <c r="I64" s="39">
        <f t="shared" si="41"/>
        <v>0</v>
      </c>
      <c r="J64" s="126"/>
      <c r="K64" s="1"/>
    </row>
    <row r="65" spans="1:11" ht="25.9" customHeight="1">
      <c r="A65" s="1"/>
      <c r="B65" s="107"/>
      <c r="C65" s="111"/>
      <c r="D65" s="119"/>
      <c r="E65" s="119"/>
      <c r="F65" s="123"/>
      <c r="G65" s="40">
        <v>569518</v>
      </c>
      <c r="H65" s="42">
        <f>$H$11</f>
        <v>0</v>
      </c>
      <c r="I65" s="43">
        <f t="shared" si="41"/>
        <v>0</v>
      </c>
      <c r="J65" s="126"/>
      <c r="K65" s="1"/>
    </row>
    <row r="66" spans="1:11" ht="25.9" customHeight="1">
      <c r="A66" s="1"/>
      <c r="B66" s="108"/>
      <c r="C66" s="112"/>
      <c r="D66" s="120"/>
      <c r="E66" s="120"/>
      <c r="F66" s="124"/>
      <c r="G66" s="37">
        <v>746386</v>
      </c>
      <c r="H66" s="42">
        <f>$H$12</f>
        <v>0</v>
      </c>
      <c r="I66" s="39">
        <f t="shared" si="41"/>
        <v>0</v>
      </c>
      <c r="J66" s="127"/>
      <c r="K66" s="1"/>
    </row>
    <row r="67" spans="1:11" ht="25.9" customHeight="1">
      <c r="A67" s="1"/>
      <c r="B67" s="137" t="s">
        <v>43</v>
      </c>
      <c r="C67" s="139">
        <f>$C$13</f>
        <v>2484</v>
      </c>
      <c r="D67" s="148">
        <f>$D$13</f>
        <v>0</v>
      </c>
      <c r="E67" s="142">
        <v>100</v>
      </c>
      <c r="F67" s="144">
        <f t="shared" ref="F67" si="43">ROUNDDOWN((C67*D67*(100/100)),2)</f>
        <v>0</v>
      </c>
      <c r="G67" s="146">
        <v>0</v>
      </c>
      <c r="H67" s="148">
        <f>$H$13</f>
        <v>0</v>
      </c>
      <c r="I67" s="130">
        <f t="shared" si="41"/>
        <v>0</v>
      </c>
      <c r="J67" s="132">
        <f t="shared" ref="J67" si="44">ROUNDDOWN((F67+I67),0)</f>
        <v>0</v>
      </c>
      <c r="K67" s="1"/>
    </row>
    <row r="68" spans="1:11" ht="25.9" customHeight="1">
      <c r="A68" s="1"/>
      <c r="B68" s="138"/>
      <c r="C68" s="140"/>
      <c r="D68" s="150"/>
      <c r="E68" s="143"/>
      <c r="F68" s="145"/>
      <c r="G68" s="147"/>
      <c r="H68" s="149"/>
      <c r="I68" s="131"/>
      <c r="J68" s="133"/>
      <c r="K68" s="1"/>
    </row>
    <row r="69" spans="1:11" ht="25.9" customHeight="1">
      <c r="A69" s="1"/>
      <c r="B69" s="134" t="s">
        <v>44</v>
      </c>
      <c r="C69" s="110">
        <f>$C$9</f>
        <v>2484</v>
      </c>
      <c r="D69" s="135">
        <f>$D$9</f>
        <v>0</v>
      </c>
      <c r="E69" s="118">
        <v>100</v>
      </c>
      <c r="F69" s="122">
        <f t="shared" ref="F69" si="45">ROUNDDOWN((C69*D69*((185-E69)/100)),2)</f>
        <v>0</v>
      </c>
      <c r="G69" s="40">
        <v>0</v>
      </c>
      <c r="H69" s="42">
        <f>$H$9</f>
        <v>0</v>
      </c>
      <c r="I69" s="43">
        <f t="shared" ref="I69:I73" si="46">ROUNDDOWN(G69*H69,2)</f>
        <v>0</v>
      </c>
      <c r="J69" s="136">
        <f t="shared" ref="J69" si="47">ROUNDDOWN((F69)+SUM(I69:I72),0)</f>
        <v>0</v>
      </c>
      <c r="K69" s="1"/>
    </row>
    <row r="70" spans="1:11" ht="25.9" customHeight="1">
      <c r="A70" s="1"/>
      <c r="B70" s="99"/>
      <c r="C70" s="110"/>
      <c r="D70" s="135"/>
      <c r="E70" s="118"/>
      <c r="F70" s="122"/>
      <c r="G70" s="37">
        <v>0</v>
      </c>
      <c r="H70" s="44">
        <f>$H$10</f>
        <v>0</v>
      </c>
      <c r="I70" s="39">
        <f t="shared" si="46"/>
        <v>0</v>
      </c>
      <c r="J70" s="126"/>
      <c r="K70" s="1"/>
    </row>
    <row r="71" spans="1:11" ht="25.9" customHeight="1">
      <c r="A71" s="1"/>
      <c r="B71" s="107"/>
      <c r="C71" s="111"/>
      <c r="D71" s="119"/>
      <c r="E71" s="119"/>
      <c r="F71" s="123"/>
      <c r="G71" s="40">
        <v>554829</v>
      </c>
      <c r="H71" s="42">
        <f>$H$11</f>
        <v>0</v>
      </c>
      <c r="I71" s="43">
        <f t="shared" si="46"/>
        <v>0</v>
      </c>
      <c r="J71" s="126"/>
      <c r="K71" s="1"/>
    </row>
    <row r="72" spans="1:11" ht="25.9" customHeight="1">
      <c r="A72" s="1"/>
      <c r="B72" s="108"/>
      <c r="C72" s="112"/>
      <c r="D72" s="120"/>
      <c r="E72" s="120"/>
      <c r="F72" s="124"/>
      <c r="G72" s="37">
        <v>655707</v>
      </c>
      <c r="H72" s="42">
        <f>$H$12</f>
        <v>0</v>
      </c>
      <c r="I72" s="39">
        <f t="shared" si="46"/>
        <v>0</v>
      </c>
      <c r="J72" s="127"/>
      <c r="K72" s="1"/>
    </row>
    <row r="73" spans="1:11" ht="25.9" customHeight="1">
      <c r="A73" s="1"/>
      <c r="B73" s="137" t="s">
        <v>45</v>
      </c>
      <c r="C73" s="139">
        <f>$C$13</f>
        <v>2484</v>
      </c>
      <c r="D73" s="148">
        <f>$D$13</f>
        <v>0</v>
      </c>
      <c r="E73" s="142">
        <v>100</v>
      </c>
      <c r="F73" s="144">
        <f t="shared" ref="F73" si="48">ROUNDDOWN((C73*D73*(100/100)),2)</f>
        <v>0</v>
      </c>
      <c r="G73" s="146">
        <v>0</v>
      </c>
      <c r="H73" s="148">
        <f>$H$13</f>
        <v>0</v>
      </c>
      <c r="I73" s="130">
        <f t="shared" si="46"/>
        <v>0</v>
      </c>
      <c r="J73" s="132">
        <f t="shared" ref="J73" si="49">ROUNDDOWN((F73+I73),0)</f>
        <v>0</v>
      </c>
      <c r="K73" s="1"/>
    </row>
    <row r="74" spans="1:11" ht="25.9" customHeight="1">
      <c r="A74" s="1"/>
      <c r="B74" s="138"/>
      <c r="C74" s="140"/>
      <c r="D74" s="150"/>
      <c r="E74" s="143"/>
      <c r="F74" s="145"/>
      <c r="G74" s="147"/>
      <c r="H74" s="149"/>
      <c r="I74" s="131"/>
      <c r="J74" s="133"/>
      <c r="K74" s="1"/>
    </row>
    <row r="75" spans="1:11" ht="25.9" customHeight="1">
      <c r="A75" s="1"/>
      <c r="B75" s="134" t="s">
        <v>46</v>
      </c>
      <c r="C75" s="110">
        <f>$C$9</f>
        <v>2484</v>
      </c>
      <c r="D75" s="135">
        <f>$D$9</f>
        <v>0</v>
      </c>
      <c r="E75" s="118">
        <v>100</v>
      </c>
      <c r="F75" s="122">
        <f t="shared" ref="F75" si="50">ROUNDDOWN((C75*D75*((185-E75)/100)),2)</f>
        <v>0</v>
      </c>
      <c r="G75" s="40">
        <v>0</v>
      </c>
      <c r="H75" s="42">
        <f>$H$9</f>
        <v>0</v>
      </c>
      <c r="I75" s="43">
        <f t="shared" ref="I75:I79" si="51">ROUNDDOWN(G75*H75,2)</f>
        <v>0</v>
      </c>
      <c r="J75" s="136">
        <f t="shared" ref="J75" si="52">ROUNDDOWN((F75)+SUM(I75:I78),0)</f>
        <v>0</v>
      </c>
      <c r="K75" s="1"/>
    </row>
    <row r="76" spans="1:11" ht="25.9" customHeight="1">
      <c r="A76" s="1"/>
      <c r="B76" s="99"/>
      <c r="C76" s="110"/>
      <c r="D76" s="135"/>
      <c r="E76" s="118"/>
      <c r="F76" s="122"/>
      <c r="G76" s="37">
        <v>0</v>
      </c>
      <c r="H76" s="44">
        <f>$H$10</f>
        <v>0</v>
      </c>
      <c r="I76" s="39">
        <f t="shared" si="51"/>
        <v>0</v>
      </c>
      <c r="J76" s="126"/>
      <c r="K76" s="1"/>
    </row>
    <row r="77" spans="1:11" ht="25.9" customHeight="1">
      <c r="A77" s="1"/>
      <c r="B77" s="107"/>
      <c r="C77" s="111"/>
      <c r="D77" s="119"/>
      <c r="E77" s="119"/>
      <c r="F77" s="123"/>
      <c r="G77" s="40">
        <v>623175</v>
      </c>
      <c r="H77" s="42">
        <f>$H$11</f>
        <v>0</v>
      </c>
      <c r="I77" s="43">
        <f t="shared" si="51"/>
        <v>0</v>
      </c>
      <c r="J77" s="126"/>
      <c r="K77" s="1"/>
    </row>
    <row r="78" spans="1:11" ht="25.9" customHeight="1">
      <c r="A78" s="1"/>
      <c r="B78" s="108"/>
      <c r="C78" s="112"/>
      <c r="D78" s="120"/>
      <c r="E78" s="120"/>
      <c r="F78" s="124"/>
      <c r="G78" s="37">
        <v>701517</v>
      </c>
      <c r="H78" s="42">
        <f>$H$12</f>
        <v>0</v>
      </c>
      <c r="I78" s="39">
        <f t="shared" si="51"/>
        <v>0</v>
      </c>
      <c r="J78" s="127"/>
      <c r="K78" s="1"/>
    </row>
    <row r="79" spans="1:11" ht="25.9" customHeight="1">
      <c r="A79" s="1"/>
      <c r="B79" s="137" t="s">
        <v>47</v>
      </c>
      <c r="C79" s="139">
        <f>$C$13</f>
        <v>2484</v>
      </c>
      <c r="D79" s="148">
        <f>$D$13</f>
        <v>0</v>
      </c>
      <c r="E79" s="142">
        <v>100</v>
      </c>
      <c r="F79" s="144">
        <f t="shared" ref="F79" si="53">ROUNDDOWN((C79*D79*(100/100)),2)</f>
        <v>0</v>
      </c>
      <c r="G79" s="146">
        <v>0</v>
      </c>
      <c r="H79" s="148">
        <f>$H$13</f>
        <v>0</v>
      </c>
      <c r="I79" s="130">
        <f t="shared" si="51"/>
        <v>0</v>
      </c>
      <c r="J79" s="132">
        <f t="shared" ref="J79" si="54">ROUNDDOWN((F79+I79),0)</f>
        <v>0</v>
      </c>
      <c r="K79" s="1"/>
    </row>
    <row r="80" spans="1:11" ht="25.9" customHeight="1">
      <c r="A80" s="1"/>
      <c r="B80" s="183"/>
      <c r="C80" s="163"/>
      <c r="D80" s="150"/>
      <c r="E80" s="164"/>
      <c r="F80" s="165"/>
      <c r="G80" s="111"/>
      <c r="H80" s="149"/>
      <c r="I80" s="123"/>
      <c r="J80" s="161"/>
      <c r="K80" s="1"/>
    </row>
    <row r="81" spans="1:11" ht="25.9" customHeight="1">
      <c r="A81" s="1"/>
      <c r="B81" s="167" t="s">
        <v>48</v>
      </c>
      <c r="C81" s="169"/>
      <c r="D81" s="170"/>
      <c r="E81" s="170"/>
      <c r="F81" s="171"/>
      <c r="G81" s="175">
        <f>SUM(G9:G80)</f>
        <v>15400997</v>
      </c>
      <c r="H81" s="177"/>
      <c r="I81" s="178"/>
      <c r="J81" s="181">
        <f>J9++J15+J21+J27+J33+J39+J45+J51+J57+J63+J69+J75</f>
        <v>0</v>
      </c>
      <c r="K81" s="1"/>
    </row>
    <row r="82" spans="1:11" ht="25.9" customHeight="1" thickBot="1">
      <c r="A82" s="1"/>
      <c r="B82" s="168"/>
      <c r="C82" s="172"/>
      <c r="D82" s="173"/>
      <c r="E82" s="173"/>
      <c r="F82" s="174"/>
      <c r="G82" s="176"/>
      <c r="H82" s="179"/>
      <c r="I82" s="180"/>
      <c r="J82" s="182"/>
      <c r="K82" s="1"/>
    </row>
    <row r="83" spans="1:11" ht="29.25" thickTop="1">
      <c r="A83" s="1"/>
      <c r="B83" s="184" t="s">
        <v>49</v>
      </c>
      <c r="C83" s="51" t="s">
        <v>6</v>
      </c>
      <c r="D83" s="52" t="s">
        <v>7</v>
      </c>
      <c r="E83" s="53" t="s">
        <v>8</v>
      </c>
      <c r="F83" s="54" t="s">
        <v>9</v>
      </c>
      <c r="G83" s="186" t="s">
        <v>10</v>
      </c>
      <c r="H83" s="188" t="s">
        <v>11</v>
      </c>
      <c r="I83" s="190" t="s">
        <v>9</v>
      </c>
      <c r="J83" s="134" t="s">
        <v>50</v>
      </c>
      <c r="K83" s="1"/>
    </row>
    <row r="84" spans="1:11" ht="43.5" thickBot="1">
      <c r="A84" s="1"/>
      <c r="B84" s="185"/>
      <c r="C84" s="55" t="s">
        <v>51</v>
      </c>
      <c r="D84" s="27" t="s">
        <v>52</v>
      </c>
      <c r="E84" s="28" t="s">
        <v>53</v>
      </c>
      <c r="F84" s="29" t="s">
        <v>54</v>
      </c>
      <c r="G84" s="187"/>
      <c r="H84" s="189"/>
      <c r="I84" s="191"/>
      <c r="J84" s="192"/>
      <c r="K84" s="1"/>
    </row>
    <row r="85" spans="1:11" ht="25.9" customHeight="1">
      <c r="A85" s="1"/>
      <c r="B85" s="193" t="s">
        <v>55</v>
      </c>
      <c r="C85" s="139">
        <f>$C$13</f>
        <v>2484</v>
      </c>
      <c r="D85" s="194">
        <f>$D$13</f>
        <v>0</v>
      </c>
      <c r="E85" s="117">
        <v>100</v>
      </c>
      <c r="F85" s="196">
        <f>ROUNDDOWN((C85*D85*(100/100)),2)</f>
        <v>0</v>
      </c>
      <c r="G85" s="146">
        <v>0</v>
      </c>
      <c r="H85" s="194">
        <f>$H$13</f>
        <v>0</v>
      </c>
      <c r="I85" s="206">
        <f>ROUNDDOWN(G85*H85,0)</f>
        <v>0</v>
      </c>
      <c r="J85" s="208">
        <f>J13+J19+J25+J31+J37+J43+J49+J55+J61+J67+J73+J79</f>
        <v>0</v>
      </c>
      <c r="K85" s="1"/>
    </row>
    <row r="86" spans="1:11" ht="25.9" customHeight="1" thickBot="1">
      <c r="A86" s="1"/>
      <c r="B86" s="184"/>
      <c r="C86" s="140"/>
      <c r="D86" s="195"/>
      <c r="E86" s="118"/>
      <c r="F86" s="197"/>
      <c r="G86" s="111"/>
      <c r="H86" s="205"/>
      <c r="I86" s="207"/>
      <c r="J86" s="181"/>
      <c r="K86" s="1"/>
    </row>
    <row r="87" spans="1:11" ht="25.9" customHeight="1" thickTop="1">
      <c r="A87" s="1"/>
      <c r="B87" s="209" t="s">
        <v>56</v>
      </c>
      <c r="C87" s="210"/>
      <c r="D87" s="211"/>
      <c r="E87" s="212"/>
      <c r="F87" s="213"/>
      <c r="G87" s="217">
        <f>G81</f>
        <v>15400997</v>
      </c>
      <c r="H87" s="219"/>
      <c r="I87" s="220"/>
      <c r="J87" s="223">
        <f>J81+J85</f>
        <v>0</v>
      </c>
      <c r="K87" s="1"/>
    </row>
    <row r="88" spans="1:11" ht="25.9" customHeight="1" thickBot="1">
      <c r="A88" s="1"/>
      <c r="B88" s="100"/>
      <c r="C88" s="214"/>
      <c r="D88" s="215"/>
      <c r="E88" s="215"/>
      <c r="F88" s="216"/>
      <c r="G88" s="218"/>
      <c r="H88" s="221"/>
      <c r="I88" s="222"/>
      <c r="J88" s="224"/>
      <c r="K88" s="1"/>
    </row>
    <row r="89" spans="1:11" ht="19.899999999999999" customHeight="1">
      <c r="B89" s="56" t="s">
        <v>57</v>
      </c>
      <c r="C89" s="56"/>
      <c r="D89" s="56"/>
      <c r="E89" s="56"/>
      <c r="F89" s="56"/>
      <c r="G89" s="56"/>
      <c r="H89" s="56"/>
      <c r="I89" s="56"/>
      <c r="J89" s="56"/>
    </row>
    <row r="90" spans="1:11" ht="19.899999999999999" customHeight="1">
      <c r="B90" s="57" t="s">
        <v>58</v>
      </c>
      <c r="C90" s="57"/>
      <c r="D90" s="57"/>
      <c r="E90" s="57"/>
      <c r="F90" s="57"/>
      <c r="G90" s="57"/>
      <c r="H90" s="57"/>
      <c r="I90" s="57"/>
      <c r="J90" s="57"/>
    </row>
    <row r="91" spans="1:11" ht="15" customHeight="1" thickBot="1">
      <c r="B91" s="58"/>
      <c r="C91" s="58"/>
      <c r="D91" s="58"/>
      <c r="E91" s="58"/>
      <c r="F91" s="58"/>
      <c r="G91" s="58"/>
      <c r="H91" s="58"/>
      <c r="I91" s="58"/>
      <c r="J91" s="58"/>
    </row>
    <row r="92" spans="1:11" ht="19.899999999999999" customHeight="1">
      <c r="B92" s="198" t="s">
        <v>59</v>
      </c>
      <c r="C92" s="199"/>
      <c r="D92" s="59" t="s">
        <v>60</v>
      </c>
      <c r="E92" s="199" t="s">
        <v>61</v>
      </c>
      <c r="F92" s="199"/>
      <c r="G92" s="199"/>
      <c r="H92" s="199"/>
      <c r="I92" s="199"/>
      <c r="J92" s="200"/>
    </row>
    <row r="93" spans="1:11" ht="19.899999999999999" customHeight="1">
      <c r="B93" s="60" t="s">
        <v>62</v>
      </c>
      <c r="C93" s="61" t="s">
        <v>63</v>
      </c>
      <c r="D93" s="62">
        <f>$H$13</f>
        <v>0</v>
      </c>
      <c r="E93" s="201"/>
      <c r="F93" s="201"/>
      <c r="G93" s="201"/>
      <c r="H93" s="201"/>
      <c r="I93" s="201"/>
      <c r="J93" s="202"/>
    </row>
    <row r="94" spans="1:11" ht="19.899999999999999" customHeight="1" thickBot="1">
      <c r="B94" s="63"/>
      <c r="C94" s="64" t="s">
        <v>64</v>
      </c>
      <c r="D94" s="65">
        <f>$H$13</f>
        <v>0</v>
      </c>
      <c r="E94" s="203"/>
      <c r="F94" s="203"/>
      <c r="G94" s="203"/>
      <c r="H94" s="203"/>
      <c r="I94" s="203"/>
      <c r="J94" s="204"/>
    </row>
    <row r="95" spans="1:11" ht="19.899999999999999" customHeight="1"/>
    <row r="96" spans="1:11" ht="19.899999999999999" customHeight="1"/>
    <row r="97" s="4" customFormat="1" ht="19.899999999999999" customHeight="1"/>
    <row r="98" s="4" customFormat="1" ht="19.899999999999999" customHeight="1"/>
  </sheetData>
  <mergeCells count="212">
    <mergeCell ref="B92:C92"/>
    <mergeCell ref="E92:J92"/>
    <mergeCell ref="E93:J93"/>
    <mergeCell ref="E94:J94"/>
    <mergeCell ref="G85:G86"/>
    <mergeCell ref="H85:H86"/>
    <mergeCell ref="I85:I86"/>
    <mergeCell ref="J85:J86"/>
    <mergeCell ref="B87:B88"/>
    <mergeCell ref="C87:F88"/>
    <mergeCell ref="G87:G88"/>
    <mergeCell ref="H87:I88"/>
    <mergeCell ref="J87:J88"/>
    <mergeCell ref="B83:B84"/>
    <mergeCell ref="G83:G84"/>
    <mergeCell ref="H83:H84"/>
    <mergeCell ref="I83:I84"/>
    <mergeCell ref="J83:J84"/>
    <mergeCell ref="B85:B86"/>
    <mergeCell ref="C85:C86"/>
    <mergeCell ref="D85:D86"/>
    <mergeCell ref="E85:E86"/>
    <mergeCell ref="F85:F86"/>
    <mergeCell ref="H79:H80"/>
    <mergeCell ref="I79:I80"/>
    <mergeCell ref="J79:J80"/>
    <mergeCell ref="B81:B82"/>
    <mergeCell ref="C81:F82"/>
    <mergeCell ref="G81:G82"/>
    <mergeCell ref="H81:I82"/>
    <mergeCell ref="J81:J82"/>
    <mergeCell ref="B79:B80"/>
    <mergeCell ref="C79:C80"/>
    <mergeCell ref="D79:D80"/>
    <mergeCell ref="E79:E80"/>
    <mergeCell ref="F79:F80"/>
    <mergeCell ref="G79:G80"/>
    <mergeCell ref="H73:H74"/>
    <mergeCell ref="I73:I74"/>
    <mergeCell ref="J73:J74"/>
    <mergeCell ref="B75:B78"/>
    <mergeCell ref="C75:C78"/>
    <mergeCell ref="D75:D78"/>
    <mergeCell ref="E75:E78"/>
    <mergeCell ref="F75:F78"/>
    <mergeCell ref="J75:J78"/>
    <mergeCell ref="B73:B74"/>
    <mergeCell ref="C73:C74"/>
    <mergeCell ref="D73:D74"/>
    <mergeCell ref="E73:E74"/>
    <mergeCell ref="F73:F74"/>
    <mergeCell ref="G73:G74"/>
    <mergeCell ref="H67:H68"/>
    <mergeCell ref="I67:I68"/>
    <mergeCell ref="J67:J68"/>
    <mergeCell ref="B69:B72"/>
    <mergeCell ref="C69:C72"/>
    <mergeCell ref="D69:D72"/>
    <mergeCell ref="E69:E72"/>
    <mergeCell ref="F69:F72"/>
    <mergeCell ref="J69:J72"/>
    <mergeCell ref="B67:B68"/>
    <mergeCell ref="C67:C68"/>
    <mergeCell ref="D67:D68"/>
    <mergeCell ref="E67:E68"/>
    <mergeCell ref="F67:F68"/>
    <mergeCell ref="G67:G68"/>
    <mergeCell ref="H61:H62"/>
    <mergeCell ref="I61:I62"/>
    <mergeCell ref="J61:J62"/>
    <mergeCell ref="B63:B66"/>
    <mergeCell ref="C63:C66"/>
    <mergeCell ref="D63:D66"/>
    <mergeCell ref="E63:E66"/>
    <mergeCell ref="F63:F66"/>
    <mergeCell ref="J63:J66"/>
    <mergeCell ref="B61:B62"/>
    <mergeCell ref="C61:C62"/>
    <mergeCell ref="D61:D62"/>
    <mergeCell ref="E61:E62"/>
    <mergeCell ref="F61:F62"/>
    <mergeCell ref="G61:G62"/>
    <mergeCell ref="H55:H56"/>
    <mergeCell ref="I55:I56"/>
    <mergeCell ref="J55:J56"/>
    <mergeCell ref="B57:B60"/>
    <mergeCell ref="C57:C60"/>
    <mergeCell ref="D57:D60"/>
    <mergeCell ref="E57:E60"/>
    <mergeCell ref="F57:F60"/>
    <mergeCell ref="J57:J60"/>
    <mergeCell ref="B55:B56"/>
    <mergeCell ref="C55:C56"/>
    <mergeCell ref="D55:D56"/>
    <mergeCell ref="E55:E56"/>
    <mergeCell ref="F55:F56"/>
    <mergeCell ref="G55:G56"/>
    <mergeCell ref="H49:H50"/>
    <mergeCell ref="I49:I50"/>
    <mergeCell ref="J49:J50"/>
    <mergeCell ref="B51:B54"/>
    <mergeCell ref="C51:C54"/>
    <mergeCell ref="D51:D54"/>
    <mergeCell ref="E51:E54"/>
    <mergeCell ref="F51:F54"/>
    <mergeCell ref="J51:J54"/>
    <mergeCell ref="B49:B50"/>
    <mergeCell ref="C49:C50"/>
    <mergeCell ref="D49:D50"/>
    <mergeCell ref="E49:E50"/>
    <mergeCell ref="F49:F50"/>
    <mergeCell ref="G49:G50"/>
    <mergeCell ref="H43:H44"/>
    <mergeCell ref="I43:I44"/>
    <mergeCell ref="J43:J44"/>
    <mergeCell ref="B45:B48"/>
    <mergeCell ref="C45:C48"/>
    <mergeCell ref="D45:D48"/>
    <mergeCell ref="E45:E48"/>
    <mergeCell ref="F45:F48"/>
    <mergeCell ref="J45:J48"/>
    <mergeCell ref="B43:B44"/>
    <mergeCell ref="C43:C44"/>
    <mergeCell ref="D43:D44"/>
    <mergeCell ref="E43:E44"/>
    <mergeCell ref="F43:F44"/>
    <mergeCell ref="G43:G44"/>
    <mergeCell ref="H37:H38"/>
    <mergeCell ref="I37:I38"/>
    <mergeCell ref="J37:J38"/>
    <mergeCell ref="B39:B42"/>
    <mergeCell ref="C39:C42"/>
    <mergeCell ref="D39:D42"/>
    <mergeCell ref="E39:E42"/>
    <mergeCell ref="F39:F42"/>
    <mergeCell ref="J39:J42"/>
    <mergeCell ref="B37:B38"/>
    <mergeCell ref="C37:C38"/>
    <mergeCell ref="D37:D38"/>
    <mergeCell ref="E37:E38"/>
    <mergeCell ref="F37:F38"/>
    <mergeCell ref="G37:G38"/>
    <mergeCell ref="H31:H32"/>
    <mergeCell ref="I31:I32"/>
    <mergeCell ref="J31:J32"/>
    <mergeCell ref="B33:B36"/>
    <mergeCell ref="C33:C36"/>
    <mergeCell ref="D33:D36"/>
    <mergeCell ref="E33:E36"/>
    <mergeCell ref="F33:F36"/>
    <mergeCell ref="J33:J36"/>
    <mergeCell ref="B31:B32"/>
    <mergeCell ref="C31:C32"/>
    <mergeCell ref="D31:D32"/>
    <mergeCell ref="E31:E32"/>
    <mergeCell ref="F31:F32"/>
    <mergeCell ref="G31:G32"/>
    <mergeCell ref="H25:H26"/>
    <mergeCell ref="I25:I26"/>
    <mergeCell ref="J25:J26"/>
    <mergeCell ref="B27:B30"/>
    <mergeCell ref="C27:C30"/>
    <mergeCell ref="D27:D30"/>
    <mergeCell ref="E27:E30"/>
    <mergeCell ref="F27:F30"/>
    <mergeCell ref="J27:J30"/>
    <mergeCell ref="B25:B26"/>
    <mergeCell ref="C25:C26"/>
    <mergeCell ref="D25:D26"/>
    <mergeCell ref="E25:E26"/>
    <mergeCell ref="F25:F26"/>
    <mergeCell ref="G25:G26"/>
    <mergeCell ref="H19:H20"/>
    <mergeCell ref="I19:I20"/>
    <mergeCell ref="J19:J20"/>
    <mergeCell ref="B21:B24"/>
    <mergeCell ref="C21:C24"/>
    <mergeCell ref="D21:D24"/>
    <mergeCell ref="E21:E24"/>
    <mergeCell ref="F21:F24"/>
    <mergeCell ref="J21:J24"/>
    <mergeCell ref="B19:B20"/>
    <mergeCell ref="C19:C20"/>
    <mergeCell ref="D19:D20"/>
    <mergeCell ref="E19:E20"/>
    <mergeCell ref="F19:F20"/>
    <mergeCell ref="G19:G20"/>
    <mergeCell ref="H13:H14"/>
    <mergeCell ref="I13:I14"/>
    <mergeCell ref="J13:J14"/>
    <mergeCell ref="B15:B18"/>
    <mergeCell ref="C15:C18"/>
    <mergeCell ref="D15:D18"/>
    <mergeCell ref="E15:E18"/>
    <mergeCell ref="F15:F18"/>
    <mergeCell ref="J15:J18"/>
    <mergeCell ref="B13:B14"/>
    <mergeCell ref="C13:C14"/>
    <mergeCell ref="D13:D14"/>
    <mergeCell ref="E13:E14"/>
    <mergeCell ref="F13:F14"/>
    <mergeCell ref="G13:G14"/>
    <mergeCell ref="B2:B8"/>
    <mergeCell ref="C2:F2"/>
    <mergeCell ref="G2:I2"/>
    <mergeCell ref="J2:J3"/>
    <mergeCell ref="B9:B12"/>
    <mergeCell ref="C9:C12"/>
    <mergeCell ref="D9:D12"/>
    <mergeCell ref="E9:E12"/>
    <mergeCell ref="F9:F12"/>
    <mergeCell ref="J9:J12"/>
  </mergeCells>
  <phoneticPr fontId="2"/>
  <pageMargins left="0.62992125984251968" right="0.59055118110236227" top="0.78740157480314965" bottom="0.78740157480314965" header="0.51181102362204722" footer="0.51181102362204722"/>
  <pageSetup paperSize="9" scale="59" orientation="portrait" r:id="rId1"/>
  <headerFooter alignWithMargins="0"/>
  <rowBreaks count="1" manualBreakCount="1">
    <brk id="48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C30FC-BA0F-4672-BC5E-92CFF0E8A896}">
  <sheetPr>
    <tabColor rgb="FFCCFFCC"/>
  </sheetPr>
  <dimension ref="A1:K98"/>
  <sheetViews>
    <sheetView view="pageBreakPreview" zoomScale="70" zoomScaleNormal="70" zoomScaleSheetLayoutView="70" workbookViewId="0">
      <pane ySplit="7" topLeftCell="A8" activePane="bottomLeft" state="frozen"/>
      <selection activeCell="B83" sqref="B83:J94"/>
      <selection pane="bottomLeft" activeCell="B2" sqref="B2:B8"/>
    </sheetView>
  </sheetViews>
  <sheetFormatPr defaultColWidth="9" defaultRowHeight="13.5"/>
  <cols>
    <col min="1" max="1" width="1.25" style="4" customWidth="1"/>
    <col min="2" max="2" width="21.25" style="4" bestFit="1" customWidth="1"/>
    <col min="3" max="3" width="11.75" style="4" customWidth="1"/>
    <col min="4" max="4" width="18" style="4" bestFit="1" customWidth="1"/>
    <col min="5" max="5" width="11" style="4" bestFit="1" customWidth="1"/>
    <col min="6" max="6" width="17.375" style="4" customWidth="1"/>
    <col min="7" max="7" width="16.75" style="4" bestFit="1" customWidth="1"/>
    <col min="8" max="8" width="16" style="4" bestFit="1" customWidth="1"/>
    <col min="9" max="9" width="17.375" style="4" customWidth="1"/>
    <col min="10" max="10" width="18.75" style="4" customWidth="1"/>
    <col min="11" max="11" width="3.625" style="4" customWidth="1"/>
    <col min="12" max="16384" width="9" style="4"/>
  </cols>
  <sheetData>
    <row r="1" spans="1:11" ht="19.5" thickBot="1">
      <c r="A1" s="1"/>
      <c r="B1" s="2" t="s">
        <v>0</v>
      </c>
      <c r="C1" s="3" t="s">
        <v>74</v>
      </c>
      <c r="D1" s="3"/>
      <c r="E1" s="3"/>
      <c r="F1" s="3"/>
      <c r="G1" s="3"/>
      <c r="H1" s="3"/>
      <c r="I1" s="3"/>
      <c r="J1" s="3"/>
      <c r="K1" s="1"/>
    </row>
    <row r="2" spans="1:11" ht="42.75" customHeight="1">
      <c r="A2" s="1"/>
      <c r="B2" s="98" t="s">
        <v>2</v>
      </c>
      <c r="C2" s="101" t="s">
        <v>3</v>
      </c>
      <c r="D2" s="101"/>
      <c r="E2" s="101"/>
      <c r="F2" s="102"/>
      <c r="G2" s="103" t="s">
        <v>4</v>
      </c>
      <c r="H2" s="101"/>
      <c r="I2" s="102"/>
      <c r="J2" s="104" t="s">
        <v>5</v>
      </c>
      <c r="K2" s="1"/>
    </row>
    <row r="3" spans="1:11" ht="30" customHeight="1">
      <c r="A3" s="1"/>
      <c r="B3" s="99"/>
      <c r="C3" s="5" t="s">
        <v>6</v>
      </c>
      <c r="D3" s="6" t="s">
        <v>7</v>
      </c>
      <c r="E3" s="7" t="s">
        <v>8</v>
      </c>
      <c r="F3" s="8" t="s">
        <v>9</v>
      </c>
      <c r="G3" s="9" t="s">
        <v>10</v>
      </c>
      <c r="H3" s="10" t="s">
        <v>11</v>
      </c>
      <c r="I3" s="8" t="s">
        <v>9</v>
      </c>
      <c r="J3" s="105"/>
      <c r="K3" s="1"/>
    </row>
    <row r="4" spans="1:11" ht="30" customHeight="1">
      <c r="A4" s="1"/>
      <c r="B4" s="99"/>
      <c r="C4" s="11"/>
      <c r="D4" s="12"/>
      <c r="E4" s="13"/>
      <c r="F4" s="14"/>
      <c r="G4" s="15" t="s">
        <v>12</v>
      </c>
      <c r="H4" s="16" t="s">
        <v>12</v>
      </c>
      <c r="I4" s="14"/>
      <c r="J4" s="17"/>
      <c r="K4" s="1"/>
    </row>
    <row r="5" spans="1:11" ht="30" customHeight="1">
      <c r="A5" s="1"/>
      <c r="B5" s="99"/>
      <c r="C5" s="18"/>
      <c r="D5" s="19"/>
      <c r="E5" s="20"/>
      <c r="F5" s="21"/>
      <c r="G5" s="15" t="s">
        <v>13</v>
      </c>
      <c r="H5" s="22" t="s">
        <v>13</v>
      </c>
      <c r="I5" s="21"/>
      <c r="J5" s="23"/>
      <c r="K5" s="1"/>
    </row>
    <row r="6" spans="1:11" ht="30" customHeight="1">
      <c r="A6" s="1"/>
      <c r="B6" s="99"/>
      <c r="C6" s="11"/>
      <c r="D6" s="12"/>
      <c r="E6" s="13"/>
      <c r="F6" s="14"/>
      <c r="G6" s="24" t="s">
        <v>14</v>
      </c>
      <c r="H6" s="24" t="s">
        <v>14</v>
      </c>
      <c r="I6" s="14"/>
      <c r="J6" s="17"/>
      <c r="K6" s="1"/>
    </row>
    <row r="7" spans="1:11" ht="30" customHeight="1">
      <c r="A7" s="1"/>
      <c r="B7" s="99"/>
      <c r="C7" s="18"/>
      <c r="D7" s="19"/>
      <c r="E7" s="20"/>
      <c r="F7" s="21"/>
      <c r="G7" s="25" t="s">
        <v>15</v>
      </c>
      <c r="H7" s="25" t="s">
        <v>15</v>
      </c>
      <c r="I7" s="21"/>
      <c r="J7" s="23"/>
      <c r="K7" s="1"/>
    </row>
    <row r="8" spans="1:11" ht="45" customHeight="1" thickBot="1">
      <c r="A8" s="1"/>
      <c r="B8" s="100"/>
      <c r="C8" s="26" t="s">
        <v>16</v>
      </c>
      <c r="D8" s="27" t="s">
        <v>17</v>
      </c>
      <c r="E8" s="28" t="s">
        <v>18</v>
      </c>
      <c r="F8" s="29" t="s">
        <v>19</v>
      </c>
      <c r="G8" s="30" t="s">
        <v>20</v>
      </c>
      <c r="H8" s="31" t="s">
        <v>21</v>
      </c>
      <c r="I8" s="32" t="s">
        <v>22</v>
      </c>
      <c r="J8" s="33" t="s">
        <v>23</v>
      </c>
      <c r="K8" s="1"/>
    </row>
    <row r="9" spans="1:11" ht="25.9" customHeight="1">
      <c r="A9" s="1"/>
      <c r="B9" s="106" t="s">
        <v>24</v>
      </c>
      <c r="C9" s="109">
        <v>792</v>
      </c>
      <c r="D9" s="113">
        <v>0</v>
      </c>
      <c r="E9" s="117">
        <v>100</v>
      </c>
      <c r="F9" s="121">
        <f>ROUNDDOWN((C9*D9*((185-E9)/100)),2)</f>
        <v>0</v>
      </c>
      <c r="G9" s="34">
        <v>0</v>
      </c>
      <c r="H9" s="81">
        <v>0</v>
      </c>
      <c r="I9" s="36">
        <f>ROUNDDOWN(G9*H9,2)</f>
        <v>0</v>
      </c>
      <c r="J9" s="125">
        <f>ROUNDDOWN((F9)+SUM(I9:I12),0)</f>
        <v>0</v>
      </c>
      <c r="K9" s="1"/>
    </row>
    <row r="10" spans="1:11" ht="25.9" customHeight="1">
      <c r="A10" s="1"/>
      <c r="B10" s="99"/>
      <c r="C10" s="110"/>
      <c r="D10" s="114"/>
      <c r="E10" s="118"/>
      <c r="F10" s="122"/>
      <c r="G10" s="37">
        <v>0</v>
      </c>
      <c r="H10" s="83">
        <v>0</v>
      </c>
      <c r="I10" s="39">
        <f>ROUNDDOWN(G10*H10,2)</f>
        <v>0</v>
      </c>
      <c r="J10" s="235"/>
      <c r="K10" s="1"/>
    </row>
    <row r="11" spans="1:11" ht="25.9" customHeight="1">
      <c r="A11" s="1"/>
      <c r="B11" s="225"/>
      <c r="C11" s="227"/>
      <c r="D11" s="229"/>
      <c r="E11" s="231"/>
      <c r="F11" s="321"/>
      <c r="G11" s="40">
        <v>64176</v>
      </c>
      <c r="H11" s="81">
        <v>0</v>
      </c>
      <c r="I11" s="39">
        <f>ROUNDDOWN(G11*H11,2)</f>
        <v>0</v>
      </c>
      <c r="J11" s="235"/>
      <c r="K11" s="1"/>
    </row>
    <row r="12" spans="1:11" ht="25.9" customHeight="1">
      <c r="A12" s="1"/>
      <c r="B12" s="226"/>
      <c r="C12" s="228"/>
      <c r="D12" s="230"/>
      <c r="E12" s="232"/>
      <c r="F12" s="322"/>
      <c r="G12" s="37">
        <v>73344</v>
      </c>
      <c r="H12" s="85">
        <v>0</v>
      </c>
      <c r="I12" s="39">
        <f>ROUNDDOWN(G12*H12,2)</f>
        <v>0</v>
      </c>
      <c r="J12" s="236"/>
      <c r="K12" s="1"/>
    </row>
    <row r="13" spans="1:11" ht="25.9" customHeight="1">
      <c r="A13" s="1"/>
      <c r="B13" s="243" t="s">
        <v>25</v>
      </c>
      <c r="C13" s="245">
        <v>0</v>
      </c>
      <c r="D13" s="237">
        <v>0</v>
      </c>
      <c r="E13" s="247">
        <v>100</v>
      </c>
      <c r="F13" s="249">
        <f>ROUNDDOWN((C13*D13*(100/100)),2)</f>
        <v>0</v>
      </c>
      <c r="G13" s="251">
        <v>0</v>
      </c>
      <c r="H13" s="325">
        <v>0</v>
      </c>
      <c r="I13" s="328">
        <f>ROUNDDOWN(G13*H13,2)</f>
        <v>0</v>
      </c>
      <c r="J13" s="241">
        <f>ROUNDDOWN((F13+I13),0)</f>
        <v>0</v>
      </c>
      <c r="K13" s="1"/>
    </row>
    <row r="14" spans="1:11" ht="25.9" customHeight="1">
      <c r="A14" s="1"/>
      <c r="B14" s="244"/>
      <c r="C14" s="246"/>
      <c r="D14" s="238"/>
      <c r="E14" s="248"/>
      <c r="F14" s="250"/>
      <c r="G14" s="252"/>
      <c r="H14" s="326"/>
      <c r="I14" s="371"/>
      <c r="J14" s="242"/>
      <c r="K14" s="1"/>
    </row>
    <row r="15" spans="1:11" ht="25.9" customHeight="1">
      <c r="A15" s="1"/>
      <c r="B15" s="134" t="s">
        <v>26</v>
      </c>
      <c r="C15" s="110">
        <f>$C$9</f>
        <v>792</v>
      </c>
      <c r="D15" s="135">
        <f>$D$9</f>
        <v>0</v>
      </c>
      <c r="E15" s="118">
        <v>100</v>
      </c>
      <c r="F15" s="122">
        <f t="shared" ref="F15" si="0">ROUNDDOWN((C15*D15*((185-E15)/100)),2)</f>
        <v>0</v>
      </c>
      <c r="G15" s="40">
        <v>0</v>
      </c>
      <c r="H15" s="42">
        <f>$H$9</f>
        <v>0</v>
      </c>
      <c r="I15" s="43">
        <f t="shared" ref="I15:I19" si="1">ROUNDDOWN(G15*H15,2)</f>
        <v>0</v>
      </c>
      <c r="J15" s="136">
        <f>ROUNDDOWN((F15)+SUM(I15:I18),0)</f>
        <v>0</v>
      </c>
      <c r="K15" s="1"/>
    </row>
    <row r="16" spans="1:11" ht="25.9" customHeight="1">
      <c r="A16" s="1"/>
      <c r="B16" s="99"/>
      <c r="C16" s="110"/>
      <c r="D16" s="135"/>
      <c r="E16" s="118"/>
      <c r="F16" s="122"/>
      <c r="G16" s="37">
        <v>0</v>
      </c>
      <c r="H16" s="44">
        <f>$H$10</f>
        <v>0</v>
      </c>
      <c r="I16" s="39">
        <f t="shared" si="1"/>
        <v>0</v>
      </c>
      <c r="J16" s="126"/>
      <c r="K16" s="1"/>
    </row>
    <row r="17" spans="1:11" ht="25.9" customHeight="1">
      <c r="A17" s="1"/>
      <c r="B17" s="225"/>
      <c r="C17" s="111"/>
      <c r="D17" s="119"/>
      <c r="E17" s="119"/>
      <c r="F17" s="323"/>
      <c r="G17" s="40">
        <v>55748</v>
      </c>
      <c r="H17" s="42">
        <f>$H$11</f>
        <v>0</v>
      </c>
      <c r="I17" s="43">
        <f t="shared" si="1"/>
        <v>0</v>
      </c>
      <c r="J17" s="126"/>
      <c r="K17" s="1"/>
    </row>
    <row r="18" spans="1:11" ht="25.9" customHeight="1">
      <c r="A18" s="1"/>
      <c r="B18" s="226"/>
      <c r="C18" s="112"/>
      <c r="D18" s="120"/>
      <c r="E18" s="120"/>
      <c r="F18" s="324"/>
      <c r="G18" s="37">
        <v>78916</v>
      </c>
      <c r="H18" s="67">
        <f>$H$12</f>
        <v>0</v>
      </c>
      <c r="I18" s="39">
        <f t="shared" si="1"/>
        <v>0</v>
      </c>
      <c r="J18" s="127"/>
      <c r="K18" s="1"/>
    </row>
    <row r="19" spans="1:11" ht="25.9" customHeight="1">
      <c r="A19" s="1"/>
      <c r="B19" s="243" t="s">
        <v>27</v>
      </c>
      <c r="C19" s="245">
        <f>$C$13</f>
        <v>0</v>
      </c>
      <c r="D19" s="253">
        <f>$D$13</f>
        <v>0</v>
      </c>
      <c r="E19" s="247">
        <v>100</v>
      </c>
      <c r="F19" s="249">
        <f t="shared" ref="F19" si="2">ROUNDDOWN((C19*D19*(100/100)),2)</f>
        <v>0</v>
      </c>
      <c r="G19" s="251">
        <v>0</v>
      </c>
      <c r="H19" s="253">
        <f>$H$13</f>
        <v>0</v>
      </c>
      <c r="I19" s="239">
        <f t="shared" si="1"/>
        <v>0</v>
      </c>
      <c r="J19" s="241">
        <f>ROUNDDOWN((F19+I19),0)</f>
        <v>0</v>
      </c>
      <c r="K19" s="1"/>
    </row>
    <row r="20" spans="1:11" ht="25.9" customHeight="1">
      <c r="A20" s="1"/>
      <c r="B20" s="244"/>
      <c r="C20" s="246"/>
      <c r="D20" s="255"/>
      <c r="E20" s="248"/>
      <c r="F20" s="250"/>
      <c r="G20" s="330"/>
      <c r="H20" s="254"/>
      <c r="I20" s="366"/>
      <c r="J20" s="242"/>
      <c r="K20" s="1"/>
    </row>
    <row r="21" spans="1:11" ht="25.9" customHeight="1">
      <c r="A21" s="1"/>
      <c r="B21" s="134" t="s">
        <v>28</v>
      </c>
      <c r="C21" s="110">
        <f>$C$9</f>
        <v>792</v>
      </c>
      <c r="D21" s="135">
        <f>$D$9</f>
        <v>0</v>
      </c>
      <c r="E21" s="118">
        <v>100</v>
      </c>
      <c r="F21" s="122">
        <f t="shared" ref="F21" si="3">ROUNDDOWN((C21*D21*((185-E21)/100)),2)</f>
        <v>0</v>
      </c>
      <c r="G21" s="40">
        <v>0</v>
      </c>
      <c r="H21" s="42">
        <f>$H$9</f>
        <v>0</v>
      </c>
      <c r="I21" s="43">
        <f t="shared" ref="I21:I25" si="4">ROUNDDOWN(G21*H21,2)</f>
        <v>0</v>
      </c>
      <c r="J21" s="136">
        <f>ROUNDDOWN((F21)+SUM(I21:I24),0)</f>
        <v>0</v>
      </c>
      <c r="K21" s="1"/>
    </row>
    <row r="22" spans="1:11" ht="25.9" customHeight="1">
      <c r="A22" s="1"/>
      <c r="B22" s="99"/>
      <c r="C22" s="110"/>
      <c r="D22" s="135"/>
      <c r="E22" s="118"/>
      <c r="F22" s="122"/>
      <c r="G22" s="37">
        <v>0</v>
      </c>
      <c r="H22" s="44">
        <f>$H$10</f>
        <v>0</v>
      </c>
      <c r="I22" s="39">
        <f t="shared" si="4"/>
        <v>0</v>
      </c>
      <c r="J22" s="126"/>
      <c r="K22" s="1"/>
    </row>
    <row r="23" spans="1:11" ht="25.9" customHeight="1">
      <c r="A23" s="1"/>
      <c r="B23" s="225"/>
      <c r="C23" s="111"/>
      <c r="D23" s="119"/>
      <c r="E23" s="119"/>
      <c r="F23" s="323"/>
      <c r="G23" s="40">
        <v>71750</v>
      </c>
      <c r="H23" s="42">
        <f>$H$11</f>
        <v>0</v>
      </c>
      <c r="I23" s="43">
        <f t="shared" si="4"/>
        <v>0</v>
      </c>
      <c r="J23" s="126"/>
      <c r="K23" s="1"/>
    </row>
    <row r="24" spans="1:11" ht="25.9" customHeight="1">
      <c r="A24" s="1"/>
      <c r="B24" s="226"/>
      <c r="C24" s="112"/>
      <c r="D24" s="120"/>
      <c r="E24" s="120"/>
      <c r="F24" s="324"/>
      <c r="G24" s="37">
        <v>75850</v>
      </c>
      <c r="H24" s="67">
        <f>$H$12</f>
        <v>0</v>
      </c>
      <c r="I24" s="39">
        <f t="shared" si="4"/>
        <v>0</v>
      </c>
      <c r="J24" s="127"/>
      <c r="K24" s="1"/>
    </row>
    <row r="25" spans="1:11" ht="25.9" customHeight="1">
      <c r="A25" s="1"/>
      <c r="B25" s="243" t="s">
        <v>29</v>
      </c>
      <c r="C25" s="245">
        <f>$C$13</f>
        <v>0</v>
      </c>
      <c r="D25" s="253">
        <f>$D$13</f>
        <v>0</v>
      </c>
      <c r="E25" s="247">
        <v>100</v>
      </c>
      <c r="F25" s="249">
        <f t="shared" ref="F25" si="5">ROUNDDOWN((C25*D25*(100/100)),2)</f>
        <v>0</v>
      </c>
      <c r="G25" s="251">
        <v>0</v>
      </c>
      <c r="H25" s="253">
        <f>$H$13</f>
        <v>0</v>
      </c>
      <c r="I25" s="239">
        <f t="shared" si="4"/>
        <v>0</v>
      </c>
      <c r="J25" s="241">
        <f>ROUNDDOWN((F25+I25),0)</f>
        <v>0</v>
      </c>
      <c r="K25" s="1"/>
    </row>
    <row r="26" spans="1:11" ht="25.9" customHeight="1">
      <c r="A26" s="1"/>
      <c r="B26" s="244"/>
      <c r="C26" s="246"/>
      <c r="D26" s="255"/>
      <c r="E26" s="248"/>
      <c r="F26" s="250"/>
      <c r="G26" s="330"/>
      <c r="H26" s="254"/>
      <c r="I26" s="366"/>
      <c r="J26" s="242"/>
      <c r="K26" s="1"/>
    </row>
    <row r="27" spans="1:11" ht="25.9" customHeight="1">
      <c r="A27" s="1"/>
      <c r="B27" s="134" t="s">
        <v>30</v>
      </c>
      <c r="C27" s="110">
        <f>$C$9</f>
        <v>792</v>
      </c>
      <c r="D27" s="135">
        <f>$D$9</f>
        <v>0</v>
      </c>
      <c r="E27" s="118">
        <v>100</v>
      </c>
      <c r="F27" s="122">
        <f t="shared" ref="F27" si="6">ROUNDDOWN((C27*D27*((185-E27)/100)),2)</f>
        <v>0</v>
      </c>
      <c r="G27" s="40">
        <v>55484</v>
      </c>
      <c r="H27" s="42">
        <f>$H$9</f>
        <v>0</v>
      </c>
      <c r="I27" s="43">
        <f t="shared" ref="I27:I31" si="7">ROUNDDOWN(G27*H27,2)</f>
        <v>0</v>
      </c>
      <c r="J27" s="136">
        <f>ROUNDDOWN((F27)+SUM(I27:I30),0)</f>
        <v>0</v>
      </c>
      <c r="K27" s="1"/>
    </row>
    <row r="28" spans="1:11" ht="25.9" customHeight="1">
      <c r="A28" s="1"/>
      <c r="B28" s="99"/>
      <c r="C28" s="110"/>
      <c r="D28" s="135"/>
      <c r="E28" s="118"/>
      <c r="F28" s="122"/>
      <c r="G28" s="37">
        <v>15132</v>
      </c>
      <c r="H28" s="68">
        <f>$H$10</f>
        <v>0</v>
      </c>
      <c r="I28" s="39">
        <f t="shared" si="7"/>
        <v>0</v>
      </c>
      <c r="J28" s="126"/>
      <c r="K28" s="1"/>
    </row>
    <row r="29" spans="1:11" ht="25.9" customHeight="1">
      <c r="A29" s="1"/>
      <c r="B29" s="225"/>
      <c r="C29" s="111"/>
      <c r="D29" s="119"/>
      <c r="E29" s="119"/>
      <c r="F29" s="323"/>
      <c r="G29" s="40">
        <v>0</v>
      </c>
      <c r="H29" s="68">
        <f>$H$11</f>
        <v>0</v>
      </c>
      <c r="I29" s="43">
        <f t="shared" si="7"/>
        <v>0</v>
      </c>
      <c r="J29" s="126"/>
      <c r="K29" s="1"/>
    </row>
    <row r="30" spans="1:11" ht="25.9" customHeight="1">
      <c r="A30" s="1"/>
      <c r="B30" s="226"/>
      <c r="C30" s="112"/>
      <c r="D30" s="120"/>
      <c r="E30" s="120"/>
      <c r="F30" s="324"/>
      <c r="G30" s="37">
        <v>73720</v>
      </c>
      <c r="H30" s="42">
        <f>$H$12</f>
        <v>0</v>
      </c>
      <c r="I30" s="39">
        <f t="shared" si="7"/>
        <v>0</v>
      </c>
      <c r="J30" s="127"/>
      <c r="K30" s="1"/>
    </row>
    <row r="31" spans="1:11" ht="25.9" customHeight="1">
      <c r="A31" s="1"/>
      <c r="B31" s="243" t="s">
        <v>31</v>
      </c>
      <c r="C31" s="245">
        <f>$C$13</f>
        <v>0</v>
      </c>
      <c r="D31" s="253">
        <f>$D$13</f>
        <v>0</v>
      </c>
      <c r="E31" s="247">
        <v>100</v>
      </c>
      <c r="F31" s="249">
        <f t="shared" ref="F31" si="8">ROUNDDOWN((C31*D31*(100/100)),2)</f>
        <v>0</v>
      </c>
      <c r="G31" s="251">
        <v>0</v>
      </c>
      <c r="H31" s="253">
        <f>$H$13</f>
        <v>0</v>
      </c>
      <c r="I31" s="239">
        <f t="shared" si="7"/>
        <v>0</v>
      </c>
      <c r="J31" s="241">
        <f>ROUNDDOWN((F31+I31),0)</f>
        <v>0</v>
      </c>
      <c r="K31" s="1"/>
    </row>
    <row r="32" spans="1:11" ht="25.9" customHeight="1">
      <c r="A32" s="1"/>
      <c r="B32" s="244"/>
      <c r="C32" s="246"/>
      <c r="D32" s="255"/>
      <c r="E32" s="248"/>
      <c r="F32" s="250"/>
      <c r="G32" s="330"/>
      <c r="H32" s="254"/>
      <c r="I32" s="366"/>
      <c r="J32" s="242"/>
      <c r="K32" s="1"/>
    </row>
    <row r="33" spans="1:11" ht="25.9" customHeight="1">
      <c r="A33" s="1"/>
      <c r="B33" s="134" t="s">
        <v>32</v>
      </c>
      <c r="C33" s="110">
        <f>$C$9</f>
        <v>792</v>
      </c>
      <c r="D33" s="135">
        <f>$D$9</f>
        <v>0</v>
      </c>
      <c r="E33" s="118">
        <v>100</v>
      </c>
      <c r="F33" s="122">
        <f t="shared" ref="F33" si="9">ROUNDDOWN((C33*D33*((185-E33)/100)),2)</f>
        <v>0</v>
      </c>
      <c r="G33" s="40">
        <v>52800</v>
      </c>
      <c r="H33" s="42">
        <f>$H$9</f>
        <v>0</v>
      </c>
      <c r="I33" s="43">
        <f t="shared" ref="I33:I37" si="10">ROUNDDOWN(G33*H33,2)</f>
        <v>0</v>
      </c>
      <c r="J33" s="136">
        <f>ROUNDDOWN((F33)+SUM(I33:I36),0)</f>
        <v>0</v>
      </c>
      <c r="K33" s="1"/>
    </row>
    <row r="34" spans="1:11" ht="25.9" customHeight="1">
      <c r="A34" s="1"/>
      <c r="B34" s="99"/>
      <c r="C34" s="110"/>
      <c r="D34" s="135"/>
      <c r="E34" s="118"/>
      <c r="F34" s="122"/>
      <c r="G34" s="37">
        <v>14400</v>
      </c>
      <c r="H34" s="68">
        <f>$H$10</f>
        <v>0</v>
      </c>
      <c r="I34" s="39">
        <f t="shared" si="10"/>
        <v>0</v>
      </c>
      <c r="J34" s="126"/>
      <c r="K34" s="1"/>
    </row>
    <row r="35" spans="1:11" ht="25.9" customHeight="1">
      <c r="A35" s="1"/>
      <c r="B35" s="225"/>
      <c r="C35" s="111"/>
      <c r="D35" s="119"/>
      <c r="E35" s="119"/>
      <c r="F35" s="323"/>
      <c r="G35" s="40">
        <v>0</v>
      </c>
      <c r="H35" s="68">
        <f>$H$11</f>
        <v>0</v>
      </c>
      <c r="I35" s="43">
        <f t="shared" si="10"/>
        <v>0</v>
      </c>
      <c r="J35" s="126"/>
      <c r="K35" s="1"/>
    </row>
    <row r="36" spans="1:11" ht="25.9" customHeight="1">
      <c r="A36" s="1"/>
      <c r="B36" s="226"/>
      <c r="C36" s="112"/>
      <c r="D36" s="120"/>
      <c r="E36" s="120"/>
      <c r="F36" s="324"/>
      <c r="G36" s="37">
        <v>75648</v>
      </c>
      <c r="H36" s="42">
        <f>$H$12</f>
        <v>0</v>
      </c>
      <c r="I36" s="39">
        <f t="shared" si="10"/>
        <v>0</v>
      </c>
      <c r="J36" s="127"/>
      <c r="K36" s="1"/>
    </row>
    <row r="37" spans="1:11" ht="25.9" customHeight="1">
      <c r="A37" s="1"/>
      <c r="B37" s="243" t="s">
        <v>33</v>
      </c>
      <c r="C37" s="245">
        <f>$C$13</f>
        <v>0</v>
      </c>
      <c r="D37" s="253">
        <f>$D$13</f>
        <v>0</v>
      </c>
      <c r="E37" s="247">
        <v>100</v>
      </c>
      <c r="F37" s="249">
        <f t="shared" ref="F37" si="11">ROUNDDOWN((C37*D37*(100/100)),2)</f>
        <v>0</v>
      </c>
      <c r="G37" s="251">
        <v>0</v>
      </c>
      <c r="H37" s="253">
        <f>$H$13</f>
        <v>0</v>
      </c>
      <c r="I37" s="239">
        <f t="shared" si="10"/>
        <v>0</v>
      </c>
      <c r="J37" s="241">
        <f>ROUNDDOWN((F37+I37),0)</f>
        <v>0</v>
      </c>
      <c r="K37" s="1"/>
    </row>
    <row r="38" spans="1:11" ht="25.9" customHeight="1">
      <c r="A38" s="1"/>
      <c r="B38" s="244"/>
      <c r="C38" s="246"/>
      <c r="D38" s="255"/>
      <c r="E38" s="248"/>
      <c r="F38" s="250"/>
      <c r="G38" s="330"/>
      <c r="H38" s="254"/>
      <c r="I38" s="366"/>
      <c r="J38" s="242"/>
      <c r="K38" s="1"/>
    </row>
    <row r="39" spans="1:11" ht="25.9" customHeight="1">
      <c r="A39" s="1"/>
      <c r="B39" s="134" t="s">
        <v>34</v>
      </c>
      <c r="C39" s="110">
        <f>$C$9</f>
        <v>792</v>
      </c>
      <c r="D39" s="135">
        <f>$D$9</f>
        <v>0</v>
      </c>
      <c r="E39" s="118">
        <v>100</v>
      </c>
      <c r="F39" s="122">
        <f t="shared" ref="F39" si="12">ROUNDDOWN((C39*D39*((185-E39)/100)),2)</f>
        <v>0</v>
      </c>
      <c r="G39" s="40">
        <v>51744</v>
      </c>
      <c r="H39" s="42">
        <f>$H$9</f>
        <v>0</v>
      </c>
      <c r="I39" s="43">
        <f t="shared" ref="I39:I43" si="13">ROUNDDOWN(G39*H39,2)</f>
        <v>0</v>
      </c>
      <c r="J39" s="136">
        <f>ROUNDDOWN((F39)+SUM(I39:I42),0)</f>
        <v>0</v>
      </c>
      <c r="K39" s="1"/>
    </row>
    <row r="40" spans="1:11" ht="25.9" customHeight="1">
      <c r="A40" s="1"/>
      <c r="B40" s="99"/>
      <c r="C40" s="110"/>
      <c r="D40" s="135"/>
      <c r="E40" s="118"/>
      <c r="F40" s="122"/>
      <c r="G40" s="37">
        <v>14112</v>
      </c>
      <c r="H40" s="68">
        <f>$H$10</f>
        <v>0</v>
      </c>
      <c r="I40" s="39">
        <f t="shared" si="13"/>
        <v>0</v>
      </c>
      <c r="J40" s="126"/>
      <c r="K40" s="1"/>
    </row>
    <row r="41" spans="1:11" ht="25.9" customHeight="1">
      <c r="A41" s="1"/>
      <c r="B41" s="225"/>
      <c r="C41" s="111"/>
      <c r="D41" s="119"/>
      <c r="E41" s="119"/>
      <c r="F41" s="323"/>
      <c r="G41" s="40">
        <v>0</v>
      </c>
      <c r="H41" s="68">
        <f>$H$11</f>
        <v>0</v>
      </c>
      <c r="I41" s="43">
        <f t="shared" si="13"/>
        <v>0</v>
      </c>
      <c r="J41" s="126"/>
      <c r="K41" s="1"/>
    </row>
    <row r="42" spans="1:11" ht="25.9" customHeight="1">
      <c r="A42" s="1"/>
      <c r="B42" s="226"/>
      <c r="C42" s="112"/>
      <c r="D42" s="120"/>
      <c r="E42" s="120"/>
      <c r="F42" s="324"/>
      <c r="G42" s="92">
        <v>75264</v>
      </c>
      <c r="H42" s="42">
        <f>$H$12</f>
        <v>0</v>
      </c>
      <c r="I42" s="39">
        <f t="shared" si="13"/>
        <v>0</v>
      </c>
      <c r="J42" s="127"/>
      <c r="K42" s="1"/>
    </row>
    <row r="43" spans="1:11" ht="25.9" customHeight="1">
      <c r="A43" s="1"/>
      <c r="B43" s="243" t="s">
        <v>35</v>
      </c>
      <c r="C43" s="245">
        <f>$C$13</f>
        <v>0</v>
      </c>
      <c r="D43" s="253">
        <f>$D$13</f>
        <v>0</v>
      </c>
      <c r="E43" s="247">
        <v>100</v>
      </c>
      <c r="F43" s="249">
        <f t="shared" ref="F43" si="14">ROUNDDOWN((C43*D43*(100/100)),2)</f>
        <v>0</v>
      </c>
      <c r="G43" s="251">
        <v>0</v>
      </c>
      <c r="H43" s="253">
        <f>$H$13</f>
        <v>0</v>
      </c>
      <c r="I43" s="239">
        <f t="shared" si="13"/>
        <v>0</v>
      </c>
      <c r="J43" s="241">
        <f>ROUNDDOWN((F43+I43),0)</f>
        <v>0</v>
      </c>
      <c r="K43" s="1"/>
    </row>
    <row r="44" spans="1:11" ht="25.9" customHeight="1">
      <c r="A44" s="1"/>
      <c r="B44" s="244"/>
      <c r="C44" s="246"/>
      <c r="D44" s="255"/>
      <c r="E44" s="248"/>
      <c r="F44" s="250"/>
      <c r="G44" s="330"/>
      <c r="H44" s="254"/>
      <c r="I44" s="366"/>
      <c r="J44" s="242"/>
      <c r="K44" s="1"/>
    </row>
    <row r="45" spans="1:11" ht="25.9" customHeight="1">
      <c r="A45" s="1"/>
      <c r="B45" s="134" t="s">
        <v>36</v>
      </c>
      <c r="C45" s="110">
        <f>$C$9</f>
        <v>792</v>
      </c>
      <c r="D45" s="135">
        <f>$D$9</f>
        <v>0</v>
      </c>
      <c r="E45" s="118">
        <v>100</v>
      </c>
      <c r="F45" s="122">
        <f t="shared" ref="F45" si="15">ROUNDDOWN((C45*D45*((185-E45)/100)),2)</f>
        <v>0</v>
      </c>
      <c r="G45" s="40">
        <v>0</v>
      </c>
      <c r="H45" s="42">
        <f>$H$9</f>
        <v>0</v>
      </c>
      <c r="I45" s="43">
        <f t="shared" ref="I45:I49" si="16">ROUNDDOWN(G45*H45,2)</f>
        <v>0</v>
      </c>
      <c r="J45" s="136">
        <f>ROUNDDOWN((F45)+SUM(I45:I48),0)</f>
        <v>0</v>
      </c>
      <c r="K45" s="1"/>
    </row>
    <row r="46" spans="1:11" ht="25.9" customHeight="1">
      <c r="A46" s="1"/>
      <c r="B46" s="99"/>
      <c r="C46" s="110"/>
      <c r="D46" s="135"/>
      <c r="E46" s="118"/>
      <c r="F46" s="122"/>
      <c r="G46" s="37">
        <v>0</v>
      </c>
      <c r="H46" s="44">
        <f>$H$10</f>
        <v>0</v>
      </c>
      <c r="I46" s="39">
        <f t="shared" si="16"/>
        <v>0</v>
      </c>
      <c r="J46" s="126"/>
      <c r="K46" s="1"/>
    </row>
    <row r="47" spans="1:11" ht="25.9" customHeight="1">
      <c r="A47" s="1"/>
      <c r="B47" s="225"/>
      <c r="C47" s="111"/>
      <c r="D47" s="119"/>
      <c r="E47" s="119"/>
      <c r="F47" s="323"/>
      <c r="G47" s="40">
        <v>66612</v>
      </c>
      <c r="H47" s="42">
        <f>$H$11</f>
        <v>0</v>
      </c>
      <c r="I47" s="43">
        <f t="shared" si="16"/>
        <v>0</v>
      </c>
      <c r="J47" s="126"/>
      <c r="K47" s="1"/>
    </row>
    <row r="48" spans="1:11" ht="25.9" customHeight="1">
      <c r="A48" s="1"/>
      <c r="B48" s="226"/>
      <c r="C48" s="112"/>
      <c r="D48" s="120"/>
      <c r="E48" s="120"/>
      <c r="F48" s="324"/>
      <c r="G48" s="37">
        <v>69540</v>
      </c>
      <c r="H48" s="67">
        <f>$H$12</f>
        <v>0</v>
      </c>
      <c r="I48" s="39">
        <f t="shared" si="16"/>
        <v>0</v>
      </c>
      <c r="J48" s="127"/>
      <c r="K48" s="1"/>
    </row>
    <row r="49" spans="1:11" ht="25.9" customHeight="1">
      <c r="A49" s="1"/>
      <c r="B49" s="243" t="s">
        <v>37</v>
      </c>
      <c r="C49" s="245">
        <f>$C$13</f>
        <v>0</v>
      </c>
      <c r="D49" s="253">
        <f>$D$13</f>
        <v>0</v>
      </c>
      <c r="E49" s="247">
        <v>100</v>
      </c>
      <c r="F49" s="249">
        <f t="shared" ref="F49" si="17">ROUNDDOWN((C49*D49*(100/100)),2)</f>
        <v>0</v>
      </c>
      <c r="G49" s="251">
        <v>0</v>
      </c>
      <c r="H49" s="253">
        <f>$H$13</f>
        <v>0</v>
      </c>
      <c r="I49" s="239">
        <f t="shared" si="16"/>
        <v>0</v>
      </c>
      <c r="J49" s="241">
        <f>ROUNDDOWN((F49+I49),0)</f>
        <v>0</v>
      </c>
      <c r="K49" s="1"/>
    </row>
    <row r="50" spans="1:11" ht="25.9" customHeight="1">
      <c r="A50" s="1"/>
      <c r="B50" s="244"/>
      <c r="C50" s="246"/>
      <c r="D50" s="255"/>
      <c r="E50" s="248"/>
      <c r="F50" s="250"/>
      <c r="G50" s="330"/>
      <c r="H50" s="254"/>
      <c r="I50" s="366"/>
      <c r="J50" s="242"/>
      <c r="K50" s="1"/>
    </row>
    <row r="51" spans="1:11" ht="25.9" customHeight="1">
      <c r="A51" s="1"/>
      <c r="B51" s="151" t="s">
        <v>38</v>
      </c>
      <c r="C51" s="153">
        <f>$C$9</f>
        <v>792</v>
      </c>
      <c r="D51" s="154">
        <f>$D$9</f>
        <v>0</v>
      </c>
      <c r="E51" s="156">
        <v>100</v>
      </c>
      <c r="F51" s="157">
        <f t="shared" ref="F51" si="18">ROUNDDOWN((C51*D51*((185-E51)/100)),2)</f>
        <v>0</v>
      </c>
      <c r="G51" s="45">
        <v>0</v>
      </c>
      <c r="H51" s="46">
        <f>$H$9</f>
        <v>0</v>
      </c>
      <c r="I51" s="47">
        <f t="shared" ref="I51:I55" si="19">ROUNDDOWN(G51*H51,2)</f>
        <v>0</v>
      </c>
      <c r="J51" s="158">
        <f>ROUNDDOWN((F51)+SUM(I51:I54),0)</f>
        <v>0</v>
      </c>
      <c r="K51" s="1"/>
    </row>
    <row r="52" spans="1:11" ht="25.9" customHeight="1">
      <c r="A52" s="1"/>
      <c r="B52" s="99"/>
      <c r="C52" s="110"/>
      <c r="D52" s="135"/>
      <c r="E52" s="118"/>
      <c r="F52" s="122"/>
      <c r="G52" s="37">
        <v>0</v>
      </c>
      <c r="H52" s="44">
        <f>$H$10</f>
        <v>0</v>
      </c>
      <c r="I52" s="39">
        <f t="shared" si="19"/>
        <v>0</v>
      </c>
      <c r="J52" s="126"/>
      <c r="K52" s="1"/>
    </row>
    <row r="53" spans="1:11" ht="25.9" customHeight="1">
      <c r="A53" s="1"/>
      <c r="B53" s="225"/>
      <c r="C53" s="111"/>
      <c r="D53" s="119"/>
      <c r="E53" s="119"/>
      <c r="F53" s="323"/>
      <c r="G53" s="40">
        <v>59570</v>
      </c>
      <c r="H53" s="42">
        <f>$H$11</f>
        <v>0</v>
      </c>
      <c r="I53" s="43">
        <f t="shared" si="19"/>
        <v>0</v>
      </c>
      <c r="J53" s="126"/>
      <c r="K53" s="1"/>
    </row>
    <row r="54" spans="1:11" ht="25.9" customHeight="1">
      <c r="A54" s="1"/>
      <c r="B54" s="226"/>
      <c r="C54" s="112"/>
      <c r="D54" s="120"/>
      <c r="E54" s="120"/>
      <c r="F54" s="324"/>
      <c r="G54" s="37">
        <v>73630</v>
      </c>
      <c r="H54" s="67">
        <f>$H$12</f>
        <v>0</v>
      </c>
      <c r="I54" s="39">
        <f t="shared" si="19"/>
        <v>0</v>
      </c>
      <c r="J54" s="127"/>
      <c r="K54" s="1"/>
    </row>
    <row r="55" spans="1:11" ht="25.9" customHeight="1">
      <c r="A55" s="1"/>
      <c r="B55" s="243" t="s">
        <v>39</v>
      </c>
      <c r="C55" s="245">
        <f>$C$13</f>
        <v>0</v>
      </c>
      <c r="D55" s="253">
        <f>$D$13</f>
        <v>0</v>
      </c>
      <c r="E55" s="247">
        <v>100</v>
      </c>
      <c r="F55" s="249">
        <f t="shared" ref="F55" si="20">ROUNDDOWN((C55*D55*(100/100)),2)</f>
        <v>0</v>
      </c>
      <c r="G55" s="251">
        <v>0</v>
      </c>
      <c r="H55" s="253">
        <f>$H$13</f>
        <v>0</v>
      </c>
      <c r="I55" s="239">
        <f t="shared" si="19"/>
        <v>0</v>
      </c>
      <c r="J55" s="241">
        <f>ROUNDDOWN((F55+I55),0)</f>
        <v>0</v>
      </c>
      <c r="K55" s="1"/>
    </row>
    <row r="56" spans="1:11" ht="25.9" customHeight="1">
      <c r="A56" s="1"/>
      <c r="B56" s="244"/>
      <c r="C56" s="246"/>
      <c r="D56" s="255"/>
      <c r="E56" s="248"/>
      <c r="F56" s="250"/>
      <c r="G56" s="330"/>
      <c r="H56" s="254"/>
      <c r="I56" s="366"/>
      <c r="J56" s="242"/>
      <c r="K56" s="1"/>
    </row>
    <row r="57" spans="1:11" ht="25.9" customHeight="1">
      <c r="A57" s="1"/>
      <c r="B57" s="134" t="s">
        <v>40</v>
      </c>
      <c r="C57" s="110">
        <f>$C$9</f>
        <v>792</v>
      </c>
      <c r="D57" s="135">
        <f>$D$9</f>
        <v>0</v>
      </c>
      <c r="E57" s="118">
        <v>100</v>
      </c>
      <c r="F57" s="122">
        <f t="shared" ref="F57" si="21">ROUNDDOWN((C57*D57*((185-E57)/100)),2)</f>
        <v>0</v>
      </c>
      <c r="G57" s="40">
        <v>0</v>
      </c>
      <c r="H57" s="42">
        <f>$H$9</f>
        <v>0</v>
      </c>
      <c r="I57" s="43">
        <f t="shared" ref="I57:I61" si="22">ROUNDDOWN(G57*H57,2)</f>
        <v>0</v>
      </c>
      <c r="J57" s="136">
        <f>ROUNDDOWN((F57)+SUM(I57:I60),0)</f>
        <v>0</v>
      </c>
      <c r="K57" s="1"/>
    </row>
    <row r="58" spans="1:11" ht="25.9" customHeight="1">
      <c r="A58" s="1"/>
      <c r="B58" s="99"/>
      <c r="C58" s="110"/>
      <c r="D58" s="135"/>
      <c r="E58" s="118"/>
      <c r="F58" s="122"/>
      <c r="G58" s="37">
        <v>0</v>
      </c>
      <c r="H58" s="44">
        <f>$H$10</f>
        <v>0</v>
      </c>
      <c r="I58" s="39">
        <f t="shared" si="22"/>
        <v>0</v>
      </c>
      <c r="J58" s="126"/>
      <c r="K58" s="1"/>
    </row>
    <row r="59" spans="1:11" ht="25.9" customHeight="1">
      <c r="A59" s="1"/>
      <c r="B59" s="225"/>
      <c r="C59" s="111"/>
      <c r="D59" s="119"/>
      <c r="E59" s="119"/>
      <c r="F59" s="323"/>
      <c r="G59" s="40">
        <v>61950</v>
      </c>
      <c r="H59" s="42">
        <f>$H$11</f>
        <v>0</v>
      </c>
      <c r="I59" s="43">
        <f t="shared" si="22"/>
        <v>0</v>
      </c>
      <c r="J59" s="126"/>
      <c r="K59" s="1"/>
    </row>
    <row r="60" spans="1:11" ht="25.9" customHeight="1">
      <c r="A60" s="1"/>
      <c r="B60" s="226"/>
      <c r="C60" s="112"/>
      <c r="D60" s="120"/>
      <c r="E60" s="120"/>
      <c r="F60" s="324"/>
      <c r="G60" s="37">
        <v>69738</v>
      </c>
      <c r="H60" s="67">
        <f>$H$12</f>
        <v>0</v>
      </c>
      <c r="I60" s="39">
        <f t="shared" si="22"/>
        <v>0</v>
      </c>
      <c r="J60" s="127"/>
      <c r="K60" s="1"/>
    </row>
    <row r="61" spans="1:11" ht="25.9" customHeight="1">
      <c r="A61" s="1"/>
      <c r="B61" s="243" t="s">
        <v>41</v>
      </c>
      <c r="C61" s="245">
        <f>$C$13</f>
        <v>0</v>
      </c>
      <c r="D61" s="253">
        <f>$D$13</f>
        <v>0</v>
      </c>
      <c r="E61" s="247">
        <v>100</v>
      </c>
      <c r="F61" s="249">
        <f t="shared" ref="F61" si="23">ROUNDDOWN((C61*D61*(100/100)),2)</f>
        <v>0</v>
      </c>
      <c r="G61" s="251">
        <v>0</v>
      </c>
      <c r="H61" s="253">
        <f>$H$13</f>
        <v>0</v>
      </c>
      <c r="I61" s="239">
        <f t="shared" si="22"/>
        <v>0</v>
      </c>
      <c r="J61" s="241">
        <f>ROUNDDOWN((F61+I61),0)</f>
        <v>0</v>
      </c>
      <c r="K61" s="1"/>
    </row>
    <row r="62" spans="1:11" ht="25.9" customHeight="1">
      <c r="A62" s="1"/>
      <c r="B62" s="244"/>
      <c r="C62" s="246"/>
      <c r="D62" s="255"/>
      <c r="E62" s="248"/>
      <c r="F62" s="250"/>
      <c r="G62" s="330"/>
      <c r="H62" s="254"/>
      <c r="I62" s="366"/>
      <c r="J62" s="242"/>
      <c r="K62" s="1"/>
    </row>
    <row r="63" spans="1:11" ht="25.9" customHeight="1">
      <c r="A63" s="1"/>
      <c r="B63" s="134" t="s">
        <v>42</v>
      </c>
      <c r="C63" s="110">
        <f>$C$9</f>
        <v>792</v>
      </c>
      <c r="D63" s="135">
        <f>$D$9</f>
        <v>0</v>
      </c>
      <c r="E63" s="118">
        <v>100</v>
      </c>
      <c r="F63" s="122">
        <f t="shared" ref="F63" si="24">ROUNDDOWN((C63*D63*((185-E63)/100)),2)</f>
        <v>0</v>
      </c>
      <c r="G63" s="40">
        <v>0</v>
      </c>
      <c r="H63" s="42">
        <f>$H$9</f>
        <v>0</v>
      </c>
      <c r="I63" s="43">
        <f t="shared" ref="I63:I67" si="25">ROUNDDOWN(G63*H63,2)</f>
        <v>0</v>
      </c>
      <c r="J63" s="136">
        <f>ROUNDDOWN((F63)+SUM(I63:I66),0)</f>
        <v>0</v>
      </c>
      <c r="K63" s="1"/>
    </row>
    <row r="64" spans="1:11" ht="25.9" customHeight="1">
      <c r="A64" s="1"/>
      <c r="B64" s="99"/>
      <c r="C64" s="110"/>
      <c r="D64" s="135"/>
      <c r="E64" s="118"/>
      <c r="F64" s="122"/>
      <c r="G64" s="37">
        <v>0</v>
      </c>
      <c r="H64" s="44">
        <f>$H$10</f>
        <v>0</v>
      </c>
      <c r="I64" s="39">
        <f t="shared" si="25"/>
        <v>0</v>
      </c>
      <c r="J64" s="126"/>
      <c r="K64" s="1"/>
    </row>
    <row r="65" spans="1:11" ht="25.9" customHeight="1">
      <c r="A65" s="1"/>
      <c r="B65" s="225"/>
      <c r="C65" s="111"/>
      <c r="D65" s="119"/>
      <c r="E65" s="119"/>
      <c r="F65" s="323"/>
      <c r="G65" s="40">
        <v>56028</v>
      </c>
      <c r="H65" s="42">
        <f>$H$11</f>
        <v>0</v>
      </c>
      <c r="I65" s="43">
        <f t="shared" si="25"/>
        <v>0</v>
      </c>
      <c r="J65" s="126"/>
      <c r="K65" s="1"/>
    </row>
    <row r="66" spans="1:11" ht="25.9" customHeight="1">
      <c r="A66" s="1"/>
      <c r="B66" s="226"/>
      <c r="C66" s="112"/>
      <c r="D66" s="120"/>
      <c r="E66" s="120"/>
      <c r="F66" s="324"/>
      <c r="G66" s="37">
        <v>73428</v>
      </c>
      <c r="H66" s="67">
        <f>$H$12</f>
        <v>0</v>
      </c>
      <c r="I66" s="39">
        <f t="shared" si="25"/>
        <v>0</v>
      </c>
      <c r="J66" s="127"/>
      <c r="K66" s="1"/>
    </row>
    <row r="67" spans="1:11" ht="25.9" customHeight="1">
      <c r="A67" s="1"/>
      <c r="B67" s="243" t="s">
        <v>43</v>
      </c>
      <c r="C67" s="245">
        <f>$C$13</f>
        <v>0</v>
      </c>
      <c r="D67" s="253">
        <f>$D$13</f>
        <v>0</v>
      </c>
      <c r="E67" s="247">
        <v>100</v>
      </c>
      <c r="F67" s="249">
        <f t="shared" ref="F67" si="26">ROUNDDOWN((C67*D67*(100/100)),2)</f>
        <v>0</v>
      </c>
      <c r="G67" s="251">
        <v>0</v>
      </c>
      <c r="H67" s="253">
        <f>$H$13</f>
        <v>0</v>
      </c>
      <c r="I67" s="239">
        <f t="shared" si="25"/>
        <v>0</v>
      </c>
      <c r="J67" s="241">
        <f>ROUNDDOWN((F67+I67),0)</f>
        <v>0</v>
      </c>
      <c r="K67" s="1"/>
    </row>
    <row r="68" spans="1:11" ht="25.9" customHeight="1">
      <c r="A68" s="1"/>
      <c r="B68" s="244"/>
      <c r="C68" s="246"/>
      <c r="D68" s="255"/>
      <c r="E68" s="248"/>
      <c r="F68" s="250"/>
      <c r="G68" s="330"/>
      <c r="H68" s="254"/>
      <c r="I68" s="366"/>
      <c r="J68" s="242"/>
      <c r="K68" s="1"/>
    </row>
    <row r="69" spans="1:11" ht="25.9" customHeight="1">
      <c r="A69" s="1"/>
      <c r="B69" s="134" t="s">
        <v>44</v>
      </c>
      <c r="C69" s="110">
        <f>$C$9</f>
        <v>792</v>
      </c>
      <c r="D69" s="135">
        <f>$D$9</f>
        <v>0</v>
      </c>
      <c r="E69" s="118">
        <v>100</v>
      </c>
      <c r="F69" s="122">
        <f t="shared" ref="F69" si="27">ROUNDDOWN((C69*D69*((185-E69)/100)),2)</f>
        <v>0</v>
      </c>
      <c r="G69" s="40">
        <v>0</v>
      </c>
      <c r="H69" s="42">
        <f>$H$9</f>
        <v>0</v>
      </c>
      <c r="I69" s="43">
        <f t="shared" ref="I69:I73" si="28">ROUNDDOWN(G69*H69,2)</f>
        <v>0</v>
      </c>
      <c r="J69" s="136">
        <f>ROUNDDOWN((F69)+SUM(I69:I72),0)</f>
        <v>0</v>
      </c>
      <c r="K69" s="1"/>
    </row>
    <row r="70" spans="1:11" ht="25.9" customHeight="1">
      <c r="A70" s="1"/>
      <c r="B70" s="99"/>
      <c r="C70" s="110"/>
      <c r="D70" s="135"/>
      <c r="E70" s="118"/>
      <c r="F70" s="122"/>
      <c r="G70" s="37">
        <v>0</v>
      </c>
      <c r="H70" s="44">
        <f>$H$10</f>
        <v>0</v>
      </c>
      <c r="I70" s="39">
        <f t="shared" si="28"/>
        <v>0</v>
      </c>
      <c r="J70" s="126"/>
      <c r="K70" s="1"/>
    </row>
    <row r="71" spans="1:11" ht="25.9" customHeight="1">
      <c r="A71" s="1"/>
      <c r="B71" s="225"/>
      <c r="C71" s="111"/>
      <c r="D71" s="119"/>
      <c r="E71" s="119"/>
      <c r="F71" s="323"/>
      <c r="G71" s="40">
        <v>60060</v>
      </c>
      <c r="H71" s="42">
        <f>$H$11</f>
        <v>0</v>
      </c>
      <c r="I71" s="43">
        <f t="shared" si="28"/>
        <v>0</v>
      </c>
      <c r="J71" s="126"/>
      <c r="K71" s="1"/>
    </row>
    <row r="72" spans="1:11" ht="25.9" customHeight="1">
      <c r="A72" s="1"/>
      <c r="B72" s="226"/>
      <c r="C72" s="112"/>
      <c r="D72" s="120"/>
      <c r="E72" s="120"/>
      <c r="F72" s="324"/>
      <c r="G72" s="37">
        <v>70980</v>
      </c>
      <c r="H72" s="67">
        <f>$H$12</f>
        <v>0</v>
      </c>
      <c r="I72" s="39">
        <f t="shared" si="28"/>
        <v>0</v>
      </c>
      <c r="J72" s="127"/>
      <c r="K72" s="1"/>
    </row>
    <row r="73" spans="1:11" ht="25.9" customHeight="1">
      <c r="A73" s="1"/>
      <c r="B73" s="243" t="s">
        <v>45</v>
      </c>
      <c r="C73" s="245">
        <f>$C$13</f>
        <v>0</v>
      </c>
      <c r="D73" s="253">
        <f>$D$13</f>
        <v>0</v>
      </c>
      <c r="E73" s="247">
        <v>100</v>
      </c>
      <c r="F73" s="249">
        <f t="shared" ref="F73" si="29">ROUNDDOWN((C73*D73*(100/100)),2)</f>
        <v>0</v>
      </c>
      <c r="G73" s="251">
        <v>0</v>
      </c>
      <c r="H73" s="253">
        <f>$H$13</f>
        <v>0</v>
      </c>
      <c r="I73" s="239">
        <f t="shared" si="28"/>
        <v>0</v>
      </c>
      <c r="J73" s="241">
        <f>ROUNDDOWN((F73+I73),0)</f>
        <v>0</v>
      </c>
      <c r="K73" s="1"/>
    </row>
    <row r="74" spans="1:11" ht="25.9" customHeight="1">
      <c r="A74" s="1"/>
      <c r="B74" s="244"/>
      <c r="C74" s="246"/>
      <c r="D74" s="255"/>
      <c r="E74" s="248"/>
      <c r="F74" s="250"/>
      <c r="G74" s="330"/>
      <c r="H74" s="254"/>
      <c r="I74" s="366"/>
      <c r="J74" s="242"/>
      <c r="K74" s="1"/>
    </row>
    <row r="75" spans="1:11" ht="25.9" customHeight="1">
      <c r="A75" s="1"/>
      <c r="B75" s="134" t="s">
        <v>46</v>
      </c>
      <c r="C75" s="110">
        <f>$C$9</f>
        <v>792</v>
      </c>
      <c r="D75" s="135">
        <f>$D$9</f>
        <v>0</v>
      </c>
      <c r="E75" s="118">
        <v>100</v>
      </c>
      <c r="F75" s="122">
        <f t="shared" ref="F75" si="30">ROUNDDOWN((C75*D75*((185-E75)/100)),2)</f>
        <v>0</v>
      </c>
      <c r="G75" s="40">
        <v>0</v>
      </c>
      <c r="H75" s="42">
        <f>$H$9</f>
        <v>0</v>
      </c>
      <c r="I75" s="43">
        <f t="shared" ref="I75:I79" si="31">ROUNDDOWN(G75*H75,2)</f>
        <v>0</v>
      </c>
      <c r="J75" s="136">
        <f>ROUNDDOWN((F75)+SUM(I75:I78),0)</f>
        <v>0</v>
      </c>
      <c r="K75" s="1"/>
    </row>
    <row r="76" spans="1:11" ht="25.9" customHeight="1">
      <c r="A76" s="1"/>
      <c r="B76" s="99"/>
      <c r="C76" s="110"/>
      <c r="D76" s="135"/>
      <c r="E76" s="118"/>
      <c r="F76" s="122"/>
      <c r="G76" s="37">
        <v>0</v>
      </c>
      <c r="H76" s="44">
        <f>$H$10</f>
        <v>0</v>
      </c>
      <c r="I76" s="39">
        <f t="shared" si="31"/>
        <v>0</v>
      </c>
      <c r="J76" s="126"/>
      <c r="K76" s="1"/>
    </row>
    <row r="77" spans="1:11" ht="25.9" customHeight="1">
      <c r="A77" s="1"/>
      <c r="B77" s="225"/>
      <c r="C77" s="111"/>
      <c r="D77" s="119"/>
      <c r="E77" s="119"/>
      <c r="F77" s="323"/>
      <c r="G77" s="40">
        <v>57050</v>
      </c>
      <c r="H77" s="42">
        <f>$H$11</f>
        <v>0</v>
      </c>
      <c r="I77" s="43">
        <f t="shared" si="31"/>
        <v>0</v>
      </c>
      <c r="J77" s="126"/>
      <c r="K77" s="1"/>
    </row>
    <row r="78" spans="1:11" ht="25.9" customHeight="1">
      <c r="A78" s="1"/>
      <c r="B78" s="226"/>
      <c r="C78" s="112"/>
      <c r="D78" s="120"/>
      <c r="E78" s="120"/>
      <c r="F78" s="324"/>
      <c r="G78" s="37">
        <v>64222</v>
      </c>
      <c r="H78" s="67">
        <f>$H$12</f>
        <v>0</v>
      </c>
      <c r="I78" s="39">
        <f t="shared" si="31"/>
        <v>0</v>
      </c>
      <c r="J78" s="127"/>
      <c r="K78" s="1"/>
    </row>
    <row r="79" spans="1:11" ht="25.9" customHeight="1">
      <c r="A79" s="1"/>
      <c r="B79" s="243" t="s">
        <v>47</v>
      </c>
      <c r="C79" s="245">
        <f>$C$13</f>
        <v>0</v>
      </c>
      <c r="D79" s="253">
        <f>$D$13</f>
        <v>0</v>
      </c>
      <c r="E79" s="247">
        <v>100</v>
      </c>
      <c r="F79" s="249">
        <f t="shared" ref="F79" si="32">ROUNDDOWN((C79*D79*(100/100)),2)</f>
        <v>0</v>
      </c>
      <c r="G79" s="251">
        <v>0</v>
      </c>
      <c r="H79" s="253">
        <f>$H$13</f>
        <v>0</v>
      </c>
      <c r="I79" s="239">
        <f t="shared" si="31"/>
        <v>0</v>
      </c>
      <c r="J79" s="241">
        <f>ROUNDDOWN((F79+I79),0)</f>
        <v>0</v>
      </c>
      <c r="K79" s="1"/>
    </row>
    <row r="80" spans="1:11" ht="25.9" customHeight="1">
      <c r="A80" s="1"/>
      <c r="B80" s="278"/>
      <c r="C80" s="279"/>
      <c r="D80" s="280"/>
      <c r="E80" s="281"/>
      <c r="F80" s="282"/>
      <c r="G80" s="332"/>
      <c r="H80" s="269"/>
      <c r="I80" s="367"/>
      <c r="J80" s="271"/>
      <c r="K80" s="1"/>
    </row>
    <row r="81" spans="1:11" ht="25.9" customHeight="1">
      <c r="A81" s="1"/>
      <c r="B81" s="167" t="s">
        <v>48</v>
      </c>
      <c r="C81" s="272"/>
      <c r="D81" s="273"/>
      <c r="E81" s="273"/>
      <c r="F81" s="274"/>
      <c r="G81" s="175">
        <f>SUM(G9:G80)</f>
        <v>1630896</v>
      </c>
      <c r="H81" s="177"/>
      <c r="I81" s="178"/>
      <c r="J81" s="181">
        <f>J9++J15+J21+J27+J33+J39+J45+J51+J57+J63+J69+J75</f>
        <v>0</v>
      </c>
      <c r="K81" s="1"/>
    </row>
    <row r="82" spans="1:11" ht="25.9" customHeight="1" thickBot="1">
      <c r="A82" s="1"/>
      <c r="B82" s="168"/>
      <c r="C82" s="275"/>
      <c r="D82" s="276"/>
      <c r="E82" s="276"/>
      <c r="F82" s="277"/>
      <c r="G82" s="176"/>
      <c r="H82" s="179"/>
      <c r="I82" s="180"/>
      <c r="J82" s="182"/>
      <c r="K82" s="1"/>
    </row>
    <row r="83" spans="1:11" ht="29.25" thickTop="1">
      <c r="A83" s="1"/>
      <c r="B83" s="184" t="s">
        <v>49</v>
      </c>
      <c r="C83" s="51" t="s">
        <v>6</v>
      </c>
      <c r="D83" s="52" t="s">
        <v>7</v>
      </c>
      <c r="E83" s="53" t="s">
        <v>8</v>
      </c>
      <c r="F83" s="54" t="s">
        <v>9</v>
      </c>
      <c r="G83" s="186" t="s">
        <v>10</v>
      </c>
      <c r="H83" s="188" t="s">
        <v>11</v>
      </c>
      <c r="I83" s="190" t="s">
        <v>9</v>
      </c>
      <c r="J83" s="134" t="s">
        <v>50</v>
      </c>
      <c r="K83" s="1"/>
    </row>
    <row r="84" spans="1:11" ht="43.5" thickBot="1">
      <c r="A84" s="1"/>
      <c r="B84" s="185"/>
      <c r="C84" s="55" t="s">
        <v>51</v>
      </c>
      <c r="D84" s="27" t="s">
        <v>52</v>
      </c>
      <c r="E84" s="28" t="s">
        <v>53</v>
      </c>
      <c r="F84" s="29" t="s">
        <v>54</v>
      </c>
      <c r="G84" s="187"/>
      <c r="H84" s="189"/>
      <c r="I84" s="191"/>
      <c r="J84" s="192"/>
      <c r="K84" s="1"/>
    </row>
    <row r="85" spans="1:11" ht="25.9" customHeight="1">
      <c r="A85" s="1"/>
      <c r="B85" s="284" t="s">
        <v>55</v>
      </c>
      <c r="C85" s="245">
        <f>$C$13</f>
        <v>0</v>
      </c>
      <c r="D85" s="286">
        <f>$D$13</f>
        <v>0</v>
      </c>
      <c r="E85" s="288">
        <v>100</v>
      </c>
      <c r="F85" s="290">
        <f>ROUNDDOWN((C85*D85*(100/100)),2)</f>
        <v>0</v>
      </c>
      <c r="G85" s="251">
        <v>0</v>
      </c>
      <c r="H85" s="286">
        <f>$H$13</f>
        <v>0</v>
      </c>
      <c r="I85" s="293">
        <f>G85*H85</f>
        <v>0</v>
      </c>
      <c r="J85" s="372">
        <f>J13+J19+J25+J31+J37+J43+J49+J55+J61+J67+J73+J79</f>
        <v>0</v>
      </c>
      <c r="K85" s="1"/>
    </row>
    <row r="86" spans="1:11" ht="25.9" customHeight="1" thickBot="1">
      <c r="A86" s="1"/>
      <c r="B86" s="285"/>
      <c r="C86" s="246"/>
      <c r="D86" s="287"/>
      <c r="E86" s="289"/>
      <c r="F86" s="291"/>
      <c r="G86" s="283"/>
      <c r="H86" s="292"/>
      <c r="I86" s="294"/>
      <c r="J86" s="263"/>
      <c r="K86" s="1"/>
    </row>
    <row r="87" spans="1:11" ht="25.9" customHeight="1" thickTop="1">
      <c r="A87" s="1"/>
      <c r="B87" s="209" t="s">
        <v>56</v>
      </c>
      <c r="C87" s="210"/>
      <c r="D87" s="211"/>
      <c r="E87" s="212"/>
      <c r="F87" s="213"/>
      <c r="G87" s="217">
        <f>G81</f>
        <v>1630896</v>
      </c>
      <c r="H87" s="219"/>
      <c r="I87" s="220"/>
      <c r="J87" s="223">
        <f>J81+J85</f>
        <v>0</v>
      </c>
      <c r="K87" s="1"/>
    </row>
    <row r="88" spans="1:11" ht="25.9" customHeight="1" thickBot="1">
      <c r="A88" s="1"/>
      <c r="B88" s="100"/>
      <c r="C88" s="214"/>
      <c r="D88" s="215"/>
      <c r="E88" s="215"/>
      <c r="F88" s="216"/>
      <c r="G88" s="218"/>
      <c r="H88" s="221"/>
      <c r="I88" s="222"/>
      <c r="J88" s="224"/>
      <c r="K88" s="1"/>
    </row>
    <row r="89" spans="1:11" ht="19.899999999999999" customHeight="1">
      <c r="B89" s="56" t="s">
        <v>66</v>
      </c>
      <c r="C89" s="56"/>
      <c r="D89" s="56"/>
      <c r="E89" s="56"/>
      <c r="F89" s="56"/>
      <c r="G89" s="56"/>
      <c r="H89" s="56"/>
      <c r="I89" s="56"/>
      <c r="J89" s="56"/>
    </row>
    <row r="90" spans="1:11" ht="19.899999999999999" customHeight="1">
      <c r="B90" s="57" t="s">
        <v>58</v>
      </c>
      <c r="C90" s="57"/>
      <c r="D90" s="57"/>
      <c r="E90" s="57"/>
      <c r="F90" s="57"/>
      <c r="G90" s="57"/>
      <c r="H90" s="57"/>
      <c r="I90" s="57"/>
      <c r="J90" s="57"/>
    </row>
    <row r="91" spans="1:11" ht="15" customHeight="1" thickBot="1">
      <c r="B91" s="58"/>
      <c r="C91" s="58"/>
      <c r="D91" s="58"/>
      <c r="E91" s="58"/>
      <c r="F91" s="58"/>
      <c r="G91" s="58"/>
      <c r="H91" s="58"/>
      <c r="I91" s="58"/>
      <c r="J91" s="58"/>
    </row>
    <row r="92" spans="1:11" ht="19.899999999999999" customHeight="1">
      <c r="B92" s="198" t="s">
        <v>59</v>
      </c>
      <c r="C92" s="199"/>
      <c r="D92" s="59" t="s">
        <v>60</v>
      </c>
      <c r="E92" s="199" t="s">
        <v>61</v>
      </c>
      <c r="F92" s="199"/>
      <c r="G92" s="199"/>
      <c r="H92" s="199"/>
      <c r="I92" s="199"/>
      <c r="J92" s="200"/>
    </row>
    <row r="93" spans="1:11" ht="19.899999999999999" customHeight="1">
      <c r="B93" s="60" t="s">
        <v>62</v>
      </c>
      <c r="C93" s="61" t="s">
        <v>63</v>
      </c>
      <c r="D93" s="79"/>
      <c r="E93" s="201"/>
      <c r="F93" s="201"/>
      <c r="G93" s="201"/>
      <c r="H93" s="201"/>
      <c r="I93" s="201"/>
      <c r="J93" s="202"/>
    </row>
    <row r="94" spans="1:11" ht="19.899999999999999" customHeight="1" thickBot="1">
      <c r="B94" s="63"/>
      <c r="C94" s="64" t="s">
        <v>64</v>
      </c>
      <c r="D94" s="80"/>
      <c r="E94" s="203"/>
      <c r="F94" s="203"/>
      <c r="G94" s="203"/>
      <c r="H94" s="203"/>
      <c r="I94" s="203"/>
      <c r="J94" s="204"/>
    </row>
    <row r="95" spans="1:11" ht="19.899999999999999" customHeight="1"/>
    <row r="96" spans="1:11" ht="19.899999999999999" customHeight="1"/>
    <row r="97" ht="19.899999999999999" customHeight="1"/>
    <row r="98" ht="19.899999999999999" customHeight="1"/>
  </sheetData>
  <mergeCells count="212">
    <mergeCell ref="B92:C92"/>
    <mergeCell ref="E92:J92"/>
    <mergeCell ref="E93:J93"/>
    <mergeCell ref="E94:J94"/>
    <mergeCell ref="G85:G86"/>
    <mergeCell ref="H85:H86"/>
    <mergeCell ref="I85:I86"/>
    <mergeCell ref="J85:J86"/>
    <mergeCell ref="B87:B88"/>
    <mergeCell ref="C87:F88"/>
    <mergeCell ref="G87:G88"/>
    <mergeCell ref="H87:I88"/>
    <mergeCell ref="J87:J88"/>
    <mergeCell ref="B83:B84"/>
    <mergeCell ref="G83:G84"/>
    <mergeCell ref="H83:H84"/>
    <mergeCell ref="I83:I84"/>
    <mergeCell ref="J83:J84"/>
    <mergeCell ref="B85:B86"/>
    <mergeCell ref="C85:C86"/>
    <mergeCell ref="D85:D86"/>
    <mergeCell ref="E85:E86"/>
    <mergeCell ref="F85:F86"/>
    <mergeCell ref="H79:H80"/>
    <mergeCell ref="I79:I80"/>
    <mergeCell ref="J79:J80"/>
    <mergeCell ref="B81:B82"/>
    <mergeCell ref="C81:F82"/>
    <mergeCell ref="G81:G82"/>
    <mergeCell ref="H81:I82"/>
    <mergeCell ref="J81:J82"/>
    <mergeCell ref="B79:B80"/>
    <mergeCell ref="C79:C80"/>
    <mergeCell ref="D79:D80"/>
    <mergeCell ref="E79:E80"/>
    <mergeCell ref="F79:F80"/>
    <mergeCell ref="G79:G80"/>
    <mergeCell ref="H73:H74"/>
    <mergeCell ref="I73:I74"/>
    <mergeCell ref="J73:J74"/>
    <mergeCell ref="B75:B78"/>
    <mergeCell ref="C75:C78"/>
    <mergeCell ref="D75:D78"/>
    <mergeCell ref="E75:E78"/>
    <mergeCell ref="F75:F78"/>
    <mergeCell ref="J75:J78"/>
    <mergeCell ref="B73:B74"/>
    <mergeCell ref="C73:C74"/>
    <mergeCell ref="D73:D74"/>
    <mergeCell ref="E73:E74"/>
    <mergeCell ref="F73:F74"/>
    <mergeCell ref="G73:G74"/>
    <mergeCell ref="H67:H68"/>
    <mergeCell ref="I67:I68"/>
    <mergeCell ref="J67:J68"/>
    <mergeCell ref="B69:B72"/>
    <mergeCell ref="C69:C72"/>
    <mergeCell ref="D69:D72"/>
    <mergeCell ref="E69:E72"/>
    <mergeCell ref="F69:F72"/>
    <mergeCell ref="J69:J72"/>
    <mergeCell ref="B67:B68"/>
    <mergeCell ref="C67:C68"/>
    <mergeCell ref="D67:D68"/>
    <mergeCell ref="E67:E68"/>
    <mergeCell ref="F67:F68"/>
    <mergeCell ref="G67:G68"/>
    <mergeCell ref="H61:H62"/>
    <mergeCell ref="I61:I62"/>
    <mergeCell ref="J61:J62"/>
    <mergeCell ref="B63:B66"/>
    <mergeCell ref="C63:C66"/>
    <mergeCell ref="D63:D66"/>
    <mergeCell ref="E63:E66"/>
    <mergeCell ref="F63:F66"/>
    <mergeCell ref="J63:J66"/>
    <mergeCell ref="B61:B62"/>
    <mergeCell ref="C61:C62"/>
    <mergeCell ref="D61:D62"/>
    <mergeCell ref="E61:E62"/>
    <mergeCell ref="F61:F62"/>
    <mergeCell ref="G61:G62"/>
    <mergeCell ref="H55:H56"/>
    <mergeCell ref="I55:I56"/>
    <mergeCell ref="J55:J56"/>
    <mergeCell ref="B57:B60"/>
    <mergeCell ref="C57:C60"/>
    <mergeCell ref="D57:D60"/>
    <mergeCell ref="E57:E60"/>
    <mergeCell ref="F57:F60"/>
    <mergeCell ref="J57:J60"/>
    <mergeCell ref="B55:B56"/>
    <mergeCell ref="C55:C56"/>
    <mergeCell ref="D55:D56"/>
    <mergeCell ref="E55:E56"/>
    <mergeCell ref="F55:F56"/>
    <mergeCell ref="G55:G56"/>
    <mergeCell ref="H49:H50"/>
    <mergeCell ref="I49:I50"/>
    <mergeCell ref="J49:J50"/>
    <mergeCell ref="B51:B54"/>
    <mergeCell ref="C51:C54"/>
    <mergeCell ref="D51:D54"/>
    <mergeCell ref="E51:E54"/>
    <mergeCell ref="F51:F54"/>
    <mergeCell ref="J51:J54"/>
    <mergeCell ref="B49:B50"/>
    <mergeCell ref="C49:C50"/>
    <mergeCell ref="D49:D50"/>
    <mergeCell ref="E49:E50"/>
    <mergeCell ref="F49:F50"/>
    <mergeCell ref="G49:G50"/>
    <mergeCell ref="H43:H44"/>
    <mergeCell ref="I43:I44"/>
    <mergeCell ref="J43:J44"/>
    <mergeCell ref="B45:B48"/>
    <mergeCell ref="C45:C48"/>
    <mergeCell ref="D45:D48"/>
    <mergeCell ref="E45:E48"/>
    <mergeCell ref="F45:F48"/>
    <mergeCell ref="J45:J48"/>
    <mergeCell ref="B43:B44"/>
    <mergeCell ref="C43:C44"/>
    <mergeCell ref="D43:D44"/>
    <mergeCell ref="E43:E44"/>
    <mergeCell ref="F43:F44"/>
    <mergeCell ref="G43:G44"/>
    <mergeCell ref="H37:H38"/>
    <mergeCell ref="I37:I38"/>
    <mergeCell ref="J37:J38"/>
    <mergeCell ref="B39:B42"/>
    <mergeCell ref="C39:C42"/>
    <mergeCell ref="D39:D42"/>
    <mergeCell ref="E39:E42"/>
    <mergeCell ref="F39:F42"/>
    <mergeCell ref="J39:J42"/>
    <mergeCell ref="B37:B38"/>
    <mergeCell ref="C37:C38"/>
    <mergeCell ref="D37:D38"/>
    <mergeCell ref="E37:E38"/>
    <mergeCell ref="F37:F38"/>
    <mergeCell ref="G37:G38"/>
    <mergeCell ref="H31:H32"/>
    <mergeCell ref="I31:I32"/>
    <mergeCell ref="J31:J32"/>
    <mergeCell ref="B33:B36"/>
    <mergeCell ref="C33:C36"/>
    <mergeCell ref="D33:D36"/>
    <mergeCell ref="E33:E36"/>
    <mergeCell ref="F33:F36"/>
    <mergeCell ref="J33:J36"/>
    <mergeCell ref="B31:B32"/>
    <mergeCell ref="C31:C32"/>
    <mergeCell ref="D31:D32"/>
    <mergeCell ref="E31:E32"/>
    <mergeCell ref="F31:F32"/>
    <mergeCell ref="G31:G32"/>
    <mergeCell ref="H25:H26"/>
    <mergeCell ref="I25:I26"/>
    <mergeCell ref="J25:J26"/>
    <mergeCell ref="B27:B30"/>
    <mergeCell ref="C27:C30"/>
    <mergeCell ref="D27:D30"/>
    <mergeCell ref="E27:E30"/>
    <mergeCell ref="F27:F30"/>
    <mergeCell ref="J27:J30"/>
    <mergeCell ref="B25:B26"/>
    <mergeCell ref="C25:C26"/>
    <mergeCell ref="D25:D26"/>
    <mergeCell ref="E25:E26"/>
    <mergeCell ref="F25:F26"/>
    <mergeCell ref="G25:G26"/>
    <mergeCell ref="H19:H20"/>
    <mergeCell ref="I19:I20"/>
    <mergeCell ref="J19:J20"/>
    <mergeCell ref="B21:B24"/>
    <mergeCell ref="C21:C24"/>
    <mergeCell ref="D21:D24"/>
    <mergeCell ref="E21:E24"/>
    <mergeCell ref="F21:F24"/>
    <mergeCell ref="J21:J24"/>
    <mergeCell ref="B19:B20"/>
    <mergeCell ref="C19:C20"/>
    <mergeCell ref="D19:D20"/>
    <mergeCell ref="E19:E20"/>
    <mergeCell ref="F19:F20"/>
    <mergeCell ref="G19:G20"/>
    <mergeCell ref="H13:H14"/>
    <mergeCell ref="I13:I14"/>
    <mergeCell ref="J13:J14"/>
    <mergeCell ref="B15:B18"/>
    <mergeCell ref="C15:C18"/>
    <mergeCell ref="D15:D18"/>
    <mergeCell ref="E15:E18"/>
    <mergeCell ref="F15:F18"/>
    <mergeCell ref="J15:J18"/>
    <mergeCell ref="B13:B14"/>
    <mergeCell ref="C13:C14"/>
    <mergeCell ref="D13:D14"/>
    <mergeCell ref="E13:E14"/>
    <mergeCell ref="F13:F14"/>
    <mergeCell ref="G13:G14"/>
    <mergeCell ref="B2:B8"/>
    <mergeCell ref="C2:F2"/>
    <mergeCell ref="G2:I2"/>
    <mergeCell ref="J2:J3"/>
    <mergeCell ref="B9:B12"/>
    <mergeCell ref="C9:C12"/>
    <mergeCell ref="D9:D12"/>
    <mergeCell ref="E9:E12"/>
    <mergeCell ref="F9:F12"/>
    <mergeCell ref="J9:J12"/>
  </mergeCells>
  <phoneticPr fontId="7"/>
  <pageMargins left="0.78740157480314965" right="0.59055118110236227" top="0.78740157480314965" bottom="0.78740157480314965" header="0.51181102362204722" footer="0.51181102362204722"/>
  <pageSetup paperSize="9" scale="57" orientation="portrait" r:id="rId1"/>
  <headerFooter alignWithMargins="0"/>
  <rowBreaks count="1" manualBreakCount="1">
    <brk id="50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75EA-F271-4894-A267-5BECE0963C79}">
  <dimension ref="A1:K98"/>
  <sheetViews>
    <sheetView view="pageBreakPreview" zoomScale="70" zoomScaleNormal="70" zoomScaleSheetLayoutView="70" workbookViewId="0">
      <pane ySplit="7" topLeftCell="A8" activePane="bottomLeft" state="frozen"/>
      <selection activeCell="B83" sqref="B83:J94"/>
      <selection pane="bottomLeft" activeCell="B2" sqref="B2:B8"/>
    </sheetView>
  </sheetViews>
  <sheetFormatPr defaultColWidth="9" defaultRowHeight="13.5"/>
  <cols>
    <col min="1" max="1" width="1.25" style="4" customWidth="1"/>
    <col min="2" max="2" width="21.25" style="4" bestFit="1" customWidth="1"/>
    <col min="3" max="3" width="11.75" style="4" customWidth="1"/>
    <col min="4" max="4" width="18" style="4" bestFit="1" customWidth="1"/>
    <col min="5" max="5" width="11" style="4" bestFit="1" customWidth="1"/>
    <col min="6" max="6" width="17.375" style="4" customWidth="1"/>
    <col min="7" max="7" width="16.75" style="4" bestFit="1" customWidth="1"/>
    <col min="8" max="8" width="16" style="4" bestFit="1" customWidth="1"/>
    <col min="9" max="9" width="17.375" style="4" customWidth="1"/>
    <col min="10" max="10" width="18.75" style="4" customWidth="1"/>
    <col min="11" max="11" width="3.625" style="4" customWidth="1"/>
    <col min="12" max="16384" width="9" style="4"/>
  </cols>
  <sheetData>
    <row r="1" spans="1:11" ht="19.5" thickBot="1">
      <c r="A1" s="1"/>
      <c r="B1" s="93" t="s">
        <v>0</v>
      </c>
      <c r="C1" s="3" t="s">
        <v>75</v>
      </c>
      <c r="D1" s="3"/>
      <c r="E1" s="3"/>
      <c r="F1" s="3"/>
      <c r="G1" s="3"/>
      <c r="H1" s="3"/>
      <c r="I1" s="3"/>
      <c r="J1" s="3"/>
      <c r="K1" s="1"/>
    </row>
    <row r="2" spans="1:11" ht="42.75" customHeight="1">
      <c r="A2" s="1"/>
      <c r="B2" s="373" t="s">
        <v>2</v>
      </c>
      <c r="C2" s="101" t="s">
        <v>3</v>
      </c>
      <c r="D2" s="101"/>
      <c r="E2" s="101"/>
      <c r="F2" s="102"/>
      <c r="G2" s="103" t="s">
        <v>4</v>
      </c>
      <c r="H2" s="101"/>
      <c r="I2" s="102"/>
      <c r="J2" s="104" t="s">
        <v>5</v>
      </c>
      <c r="K2" s="1"/>
    </row>
    <row r="3" spans="1:11" ht="30" customHeight="1">
      <c r="A3" s="1"/>
      <c r="B3" s="374"/>
      <c r="C3" s="5" t="s">
        <v>6</v>
      </c>
      <c r="D3" s="6" t="s">
        <v>7</v>
      </c>
      <c r="E3" s="7" t="s">
        <v>8</v>
      </c>
      <c r="F3" s="8" t="s">
        <v>9</v>
      </c>
      <c r="G3" s="9" t="s">
        <v>10</v>
      </c>
      <c r="H3" s="10" t="s">
        <v>11</v>
      </c>
      <c r="I3" s="8" t="s">
        <v>9</v>
      </c>
      <c r="J3" s="105"/>
      <c r="K3" s="1"/>
    </row>
    <row r="4" spans="1:11" ht="30" customHeight="1">
      <c r="A4" s="1"/>
      <c r="B4" s="374"/>
      <c r="C4" s="11"/>
      <c r="D4" s="12"/>
      <c r="E4" s="13"/>
      <c r="F4" s="14"/>
      <c r="G4" s="15" t="s">
        <v>12</v>
      </c>
      <c r="H4" s="16" t="s">
        <v>12</v>
      </c>
      <c r="I4" s="14"/>
      <c r="J4" s="17"/>
      <c r="K4" s="1"/>
    </row>
    <row r="5" spans="1:11" ht="30" customHeight="1">
      <c r="A5" s="1"/>
      <c r="B5" s="374"/>
      <c r="C5" s="18"/>
      <c r="D5" s="19"/>
      <c r="E5" s="20"/>
      <c r="F5" s="21"/>
      <c r="G5" s="15" t="s">
        <v>13</v>
      </c>
      <c r="H5" s="22" t="s">
        <v>13</v>
      </c>
      <c r="I5" s="21"/>
      <c r="J5" s="23"/>
      <c r="K5" s="1"/>
    </row>
    <row r="6" spans="1:11" ht="30" customHeight="1">
      <c r="A6" s="1"/>
      <c r="B6" s="374"/>
      <c r="C6" s="11"/>
      <c r="D6" s="12"/>
      <c r="E6" s="13"/>
      <c r="F6" s="14"/>
      <c r="G6" s="24" t="s">
        <v>14</v>
      </c>
      <c r="H6" s="24" t="s">
        <v>14</v>
      </c>
      <c r="I6" s="14"/>
      <c r="J6" s="17"/>
      <c r="K6" s="1"/>
    </row>
    <row r="7" spans="1:11" ht="30" customHeight="1">
      <c r="A7" s="1"/>
      <c r="B7" s="374"/>
      <c r="C7" s="18"/>
      <c r="D7" s="19"/>
      <c r="E7" s="20"/>
      <c r="F7" s="21"/>
      <c r="G7" s="25" t="s">
        <v>15</v>
      </c>
      <c r="H7" s="25" t="s">
        <v>15</v>
      </c>
      <c r="I7" s="21"/>
      <c r="J7" s="23"/>
      <c r="K7" s="1"/>
    </row>
    <row r="8" spans="1:11" ht="45" customHeight="1" thickBot="1">
      <c r="A8" s="1"/>
      <c r="B8" s="375"/>
      <c r="C8" s="26" t="s">
        <v>16</v>
      </c>
      <c r="D8" s="27" t="s">
        <v>17</v>
      </c>
      <c r="E8" s="28" t="s">
        <v>18</v>
      </c>
      <c r="F8" s="29" t="s">
        <v>19</v>
      </c>
      <c r="G8" s="30" t="s">
        <v>20</v>
      </c>
      <c r="H8" s="31" t="s">
        <v>21</v>
      </c>
      <c r="I8" s="32" t="s">
        <v>22</v>
      </c>
      <c r="J8" s="33" t="s">
        <v>23</v>
      </c>
      <c r="K8" s="1"/>
    </row>
    <row r="9" spans="1:11" ht="25.9" customHeight="1">
      <c r="A9" s="1"/>
      <c r="B9" s="376" t="s">
        <v>24</v>
      </c>
      <c r="C9" s="109">
        <v>251</v>
      </c>
      <c r="D9" s="113">
        <v>0</v>
      </c>
      <c r="E9" s="117">
        <v>100</v>
      </c>
      <c r="F9" s="121">
        <f>ROUNDDOWN((C9*D9*((185-E9)/100)),2)</f>
        <v>0</v>
      </c>
      <c r="G9" s="34">
        <v>0</v>
      </c>
      <c r="H9" s="81">
        <v>0</v>
      </c>
      <c r="I9" s="94">
        <f>ROUNDDOWN(G9*H9,2)</f>
        <v>0</v>
      </c>
      <c r="J9" s="125">
        <f>ROUNDDOWN((F9)+SUM(I9:I12),0)</f>
        <v>0</v>
      </c>
      <c r="K9" s="1"/>
    </row>
    <row r="10" spans="1:11" ht="25.9" customHeight="1">
      <c r="A10" s="1"/>
      <c r="B10" s="374"/>
      <c r="C10" s="110"/>
      <c r="D10" s="114"/>
      <c r="E10" s="118"/>
      <c r="F10" s="122"/>
      <c r="G10" s="37">
        <v>0</v>
      </c>
      <c r="H10" s="83">
        <v>0</v>
      </c>
      <c r="I10" s="89">
        <f>ROUNDDOWN(G10*H10,2)</f>
        <v>0</v>
      </c>
      <c r="J10" s="235"/>
      <c r="K10" s="1"/>
    </row>
    <row r="11" spans="1:11" ht="25.9" customHeight="1">
      <c r="A11" s="1"/>
      <c r="B11" s="377"/>
      <c r="C11" s="227"/>
      <c r="D11" s="229"/>
      <c r="E11" s="231"/>
      <c r="F11" s="321"/>
      <c r="G11" s="40">
        <v>52245</v>
      </c>
      <c r="H11" s="81">
        <v>0</v>
      </c>
      <c r="I11" s="89">
        <f>ROUNDDOWN(G11*H11,2)</f>
        <v>0</v>
      </c>
      <c r="J11" s="235"/>
      <c r="K11" s="1"/>
    </row>
    <row r="12" spans="1:11" ht="25.9" customHeight="1">
      <c r="A12" s="1"/>
      <c r="B12" s="378"/>
      <c r="C12" s="228"/>
      <c r="D12" s="230"/>
      <c r="E12" s="232"/>
      <c r="F12" s="322"/>
      <c r="G12" s="37">
        <v>0</v>
      </c>
      <c r="H12" s="85">
        <v>0</v>
      </c>
      <c r="I12" s="89">
        <f>ROUNDDOWN(G12*H12,2)</f>
        <v>0</v>
      </c>
      <c r="J12" s="236"/>
      <c r="K12" s="1"/>
    </row>
    <row r="13" spans="1:11" ht="25.9" customHeight="1">
      <c r="A13" s="1"/>
      <c r="B13" s="380" t="s">
        <v>25</v>
      </c>
      <c r="C13" s="245">
        <v>0</v>
      </c>
      <c r="D13" s="237">
        <v>0</v>
      </c>
      <c r="E13" s="247">
        <v>100</v>
      </c>
      <c r="F13" s="249">
        <f>ROUNDDOWN((C13*D13*(100/100)),2)</f>
        <v>0</v>
      </c>
      <c r="G13" s="251">
        <v>0</v>
      </c>
      <c r="H13" s="325">
        <v>0</v>
      </c>
      <c r="I13" s="328">
        <f>ROUNDDOWN(G13*H13,2)</f>
        <v>0</v>
      </c>
      <c r="J13" s="241">
        <f>ROUNDDOWN((F13+I13),0)</f>
        <v>0</v>
      </c>
      <c r="K13" s="1"/>
    </row>
    <row r="14" spans="1:11" ht="25.9" customHeight="1">
      <c r="A14" s="1"/>
      <c r="B14" s="381"/>
      <c r="C14" s="246"/>
      <c r="D14" s="238"/>
      <c r="E14" s="248"/>
      <c r="F14" s="250"/>
      <c r="G14" s="252"/>
      <c r="H14" s="326"/>
      <c r="I14" s="371"/>
      <c r="J14" s="242"/>
      <c r="K14" s="1"/>
    </row>
    <row r="15" spans="1:11" ht="25.9" customHeight="1">
      <c r="A15" s="1"/>
      <c r="B15" s="379" t="s">
        <v>26</v>
      </c>
      <c r="C15" s="110">
        <f>$C$9</f>
        <v>251</v>
      </c>
      <c r="D15" s="135">
        <v>3030</v>
      </c>
      <c r="E15" s="118">
        <v>100</v>
      </c>
      <c r="F15" s="122">
        <f>ROUNDDOWN((C15*D15*((185-E15)/100)),2)</f>
        <v>646450.5</v>
      </c>
      <c r="G15" s="40">
        <v>0</v>
      </c>
      <c r="H15" s="42">
        <f>$H$9</f>
        <v>0</v>
      </c>
      <c r="I15" s="43">
        <f t="shared" ref="I15:I19" si="0">ROUNDDOWN(G15*H15,2)</f>
        <v>0</v>
      </c>
      <c r="J15" s="136">
        <f>ROUNDDOWN((F15)+SUM(I15:I18),0)</f>
        <v>646450</v>
      </c>
      <c r="K15" s="1"/>
    </row>
    <row r="16" spans="1:11" ht="25.9" customHeight="1">
      <c r="A16" s="1"/>
      <c r="B16" s="374"/>
      <c r="C16" s="110"/>
      <c r="D16" s="135"/>
      <c r="E16" s="118"/>
      <c r="F16" s="122"/>
      <c r="G16" s="37">
        <v>0</v>
      </c>
      <c r="H16" s="44">
        <f>$H$10</f>
        <v>0</v>
      </c>
      <c r="I16" s="39">
        <f t="shared" si="0"/>
        <v>0</v>
      </c>
      <c r="J16" s="126"/>
      <c r="K16" s="1"/>
    </row>
    <row r="17" spans="1:11" ht="25.9" customHeight="1">
      <c r="A17" s="1"/>
      <c r="B17" s="377"/>
      <c r="C17" s="111"/>
      <c r="D17" s="119"/>
      <c r="E17" s="119"/>
      <c r="F17" s="323"/>
      <c r="G17" s="40">
        <v>53091</v>
      </c>
      <c r="H17" s="42">
        <f>$H$11</f>
        <v>0</v>
      </c>
      <c r="I17" s="43">
        <f t="shared" si="0"/>
        <v>0</v>
      </c>
      <c r="J17" s="126"/>
      <c r="K17" s="1"/>
    </row>
    <row r="18" spans="1:11" ht="25.9" customHeight="1">
      <c r="A18" s="1"/>
      <c r="B18" s="378"/>
      <c r="C18" s="112"/>
      <c r="D18" s="120"/>
      <c r="E18" s="120"/>
      <c r="F18" s="324"/>
      <c r="G18" s="37">
        <v>0</v>
      </c>
      <c r="H18" s="67">
        <f>$H$12</f>
        <v>0</v>
      </c>
      <c r="I18" s="39">
        <f t="shared" si="0"/>
        <v>0</v>
      </c>
      <c r="J18" s="127"/>
      <c r="K18" s="1"/>
    </row>
    <row r="19" spans="1:11" ht="25.9" customHeight="1">
      <c r="A19" s="1"/>
      <c r="B19" s="380" t="s">
        <v>27</v>
      </c>
      <c r="C19" s="245">
        <f>$C$13</f>
        <v>0</v>
      </c>
      <c r="D19" s="253">
        <v>0</v>
      </c>
      <c r="E19" s="247">
        <v>100</v>
      </c>
      <c r="F19" s="249">
        <f>ROUNDDOWN((C19*D19*(100/100)),2)</f>
        <v>0</v>
      </c>
      <c r="G19" s="251">
        <v>0</v>
      </c>
      <c r="H19" s="253">
        <f>$H$13</f>
        <v>0</v>
      </c>
      <c r="I19" s="239">
        <f t="shared" si="0"/>
        <v>0</v>
      </c>
      <c r="J19" s="241">
        <f>ROUNDDOWN((F19+I19),0)</f>
        <v>0</v>
      </c>
      <c r="K19" s="1"/>
    </row>
    <row r="20" spans="1:11" ht="25.9" customHeight="1">
      <c r="A20" s="1"/>
      <c r="B20" s="381"/>
      <c r="C20" s="246"/>
      <c r="D20" s="255"/>
      <c r="E20" s="248"/>
      <c r="F20" s="250"/>
      <c r="G20" s="330"/>
      <c r="H20" s="254"/>
      <c r="I20" s="366"/>
      <c r="J20" s="242"/>
      <c r="K20" s="1"/>
    </row>
    <row r="21" spans="1:11" ht="25.9" customHeight="1">
      <c r="A21" s="1"/>
      <c r="B21" s="379" t="s">
        <v>28</v>
      </c>
      <c r="C21" s="110">
        <f>$C$9</f>
        <v>251</v>
      </c>
      <c r="D21" s="135">
        <v>3030</v>
      </c>
      <c r="E21" s="118">
        <v>100</v>
      </c>
      <c r="F21" s="122">
        <f>ROUNDDOWN((C21*D21*((185-E21)/100)),2)</f>
        <v>646450.5</v>
      </c>
      <c r="G21" s="40">
        <v>0</v>
      </c>
      <c r="H21" s="42">
        <f>$H$9</f>
        <v>0</v>
      </c>
      <c r="I21" s="43">
        <f t="shared" ref="I21:I25" si="1">ROUNDDOWN(G21*H21,2)</f>
        <v>0</v>
      </c>
      <c r="J21" s="136">
        <f>ROUNDDOWN((F21)+SUM(I21:I24),0)</f>
        <v>646450</v>
      </c>
      <c r="K21" s="1"/>
    </row>
    <row r="22" spans="1:11" ht="25.9" customHeight="1">
      <c r="A22" s="1"/>
      <c r="B22" s="374"/>
      <c r="C22" s="110"/>
      <c r="D22" s="135"/>
      <c r="E22" s="118"/>
      <c r="F22" s="122"/>
      <c r="G22" s="37">
        <v>0</v>
      </c>
      <c r="H22" s="44">
        <f>$H$10</f>
        <v>0</v>
      </c>
      <c r="I22" s="39">
        <f t="shared" si="1"/>
        <v>0</v>
      </c>
      <c r="J22" s="126"/>
      <c r="K22" s="1"/>
    </row>
    <row r="23" spans="1:11" ht="25.9" customHeight="1">
      <c r="A23" s="1"/>
      <c r="B23" s="377"/>
      <c r="C23" s="111"/>
      <c r="D23" s="119"/>
      <c r="E23" s="119"/>
      <c r="F23" s="323"/>
      <c r="G23" s="40">
        <v>57701</v>
      </c>
      <c r="H23" s="42">
        <f>$H$11</f>
        <v>0</v>
      </c>
      <c r="I23" s="43">
        <f t="shared" si="1"/>
        <v>0</v>
      </c>
      <c r="J23" s="126"/>
      <c r="K23" s="1"/>
    </row>
    <row r="24" spans="1:11" ht="25.9" customHeight="1">
      <c r="A24" s="1"/>
      <c r="B24" s="378"/>
      <c r="C24" s="112"/>
      <c r="D24" s="120"/>
      <c r="E24" s="120"/>
      <c r="F24" s="324"/>
      <c r="G24" s="37">
        <v>0</v>
      </c>
      <c r="H24" s="67">
        <f>$H$12</f>
        <v>0</v>
      </c>
      <c r="I24" s="39">
        <f t="shared" si="1"/>
        <v>0</v>
      </c>
      <c r="J24" s="127"/>
      <c r="K24" s="1"/>
    </row>
    <row r="25" spans="1:11" ht="25.9" customHeight="1">
      <c r="A25" s="1"/>
      <c r="B25" s="380" t="s">
        <v>29</v>
      </c>
      <c r="C25" s="245">
        <f>$C$13</f>
        <v>0</v>
      </c>
      <c r="D25" s="253">
        <v>0</v>
      </c>
      <c r="E25" s="247">
        <v>100</v>
      </c>
      <c r="F25" s="249">
        <f>ROUNDDOWN((C25*D25*(100/100)),2)</f>
        <v>0</v>
      </c>
      <c r="G25" s="251">
        <v>0</v>
      </c>
      <c r="H25" s="253">
        <f>$H$13</f>
        <v>0</v>
      </c>
      <c r="I25" s="239">
        <f t="shared" si="1"/>
        <v>0</v>
      </c>
      <c r="J25" s="241">
        <f>ROUNDDOWN((F25+I25),0)</f>
        <v>0</v>
      </c>
      <c r="K25" s="1"/>
    </row>
    <row r="26" spans="1:11" ht="25.9" customHeight="1">
      <c r="A26" s="1"/>
      <c r="B26" s="381"/>
      <c r="C26" s="246"/>
      <c r="D26" s="255"/>
      <c r="E26" s="248"/>
      <c r="F26" s="250"/>
      <c r="G26" s="330"/>
      <c r="H26" s="254"/>
      <c r="I26" s="366"/>
      <c r="J26" s="242"/>
      <c r="K26" s="1"/>
    </row>
    <row r="27" spans="1:11" ht="25.9" customHeight="1">
      <c r="A27" s="1"/>
      <c r="B27" s="379" t="s">
        <v>30</v>
      </c>
      <c r="C27" s="110">
        <f>$C$9</f>
        <v>251</v>
      </c>
      <c r="D27" s="135">
        <v>3030</v>
      </c>
      <c r="E27" s="118">
        <v>100</v>
      </c>
      <c r="F27" s="122">
        <f>ROUNDDOWN((C27*D27*((185-E27)/100)),2)</f>
        <v>646450.5</v>
      </c>
      <c r="G27" s="40">
        <v>54064</v>
      </c>
      <c r="H27" s="42">
        <f>$H$9</f>
        <v>0</v>
      </c>
      <c r="I27" s="43">
        <f t="shared" ref="I27:I31" si="2">ROUNDDOWN(G27*H27,2)</f>
        <v>0</v>
      </c>
      <c r="J27" s="136">
        <f>ROUNDDOWN((F27)+SUM(I27:I30),0)</f>
        <v>646450</v>
      </c>
      <c r="K27" s="1"/>
    </row>
    <row r="28" spans="1:11" ht="25.9" customHeight="1">
      <c r="A28" s="1"/>
      <c r="B28" s="374"/>
      <c r="C28" s="110"/>
      <c r="D28" s="135"/>
      <c r="E28" s="118"/>
      <c r="F28" s="122"/>
      <c r="G28" s="37">
        <v>0</v>
      </c>
      <c r="H28" s="68">
        <f>$H$10</f>
        <v>0</v>
      </c>
      <c r="I28" s="39">
        <f t="shared" si="2"/>
        <v>0</v>
      </c>
      <c r="J28" s="126"/>
      <c r="K28" s="1"/>
    </row>
    <row r="29" spans="1:11" ht="25.9" customHeight="1">
      <c r="A29" s="1"/>
      <c r="B29" s="377"/>
      <c r="C29" s="111"/>
      <c r="D29" s="119"/>
      <c r="E29" s="119"/>
      <c r="F29" s="323"/>
      <c r="G29" s="40">
        <v>0</v>
      </c>
      <c r="H29" s="68">
        <f>$H$11</f>
        <v>0</v>
      </c>
      <c r="I29" s="43">
        <f t="shared" si="2"/>
        <v>0</v>
      </c>
      <c r="J29" s="126"/>
      <c r="K29" s="1"/>
    </row>
    <row r="30" spans="1:11" ht="25.9" customHeight="1">
      <c r="A30" s="1"/>
      <c r="B30" s="378"/>
      <c r="C30" s="112"/>
      <c r="D30" s="120"/>
      <c r="E30" s="120"/>
      <c r="F30" s="324"/>
      <c r="G30" s="37">
        <v>0</v>
      </c>
      <c r="H30" s="42">
        <f>$H$12</f>
        <v>0</v>
      </c>
      <c r="I30" s="39">
        <f t="shared" si="2"/>
        <v>0</v>
      </c>
      <c r="J30" s="127"/>
      <c r="K30" s="1"/>
    </row>
    <row r="31" spans="1:11" ht="25.9" customHeight="1">
      <c r="A31" s="1"/>
      <c r="B31" s="380" t="s">
        <v>31</v>
      </c>
      <c r="C31" s="245">
        <f>$C$13</f>
        <v>0</v>
      </c>
      <c r="D31" s="253">
        <v>0</v>
      </c>
      <c r="E31" s="247">
        <v>100</v>
      </c>
      <c r="F31" s="249">
        <f>ROUNDDOWN((C31*D31*(100/100)),2)</f>
        <v>0</v>
      </c>
      <c r="G31" s="251">
        <v>0</v>
      </c>
      <c r="H31" s="253">
        <f>$H$13</f>
        <v>0</v>
      </c>
      <c r="I31" s="239">
        <f t="shared" si="2"/>
        <v>0</v>
      </c>
      <c r="J31" s="241">
        <f>ROUNDDOWN((F31+I31),0)</f>
        <v>0</v>
      </c>
      <c r="K31" s="1"/>
    </row>
    <row r="32" spans="1:11" ht="25.9" customHeight="1">
      <c r="A32" s="1"/>
      <c r="B32" s="381"/>
      <c r="C32" s="246"/>
      <c r="D32" s="255"/>
      <c r="E32" s="248"/>
      <c r="F32" s="250"/>
      <c r="G32" s="330"/>
      <c r="H32" s="254"/>
      <c r="I32" s="366"/>
      <c r="J32" s="242"/>
      <c r="K32" s="1"/>
    </row>
    <row r="33" spans="1:11" ht="25.9" customHeight="1">
      <c r="A33" s="1"/>
      <c r="B33" s="379" t="s">
        <v>32</v>
      </c>
      <c r="C33" s="110">
        <f>$C$9</f>
        <v>251</v>
      </c>
      <c r="D33" s="135">
        <v>3030</v>
      </c>
      <c r="E33" s="118">
        <v>100</v>
      </c>
      <c r="F33" s="122">
        <f>ROUNDDOWN((C33*D33*((185-E33)/100)),2)</f>
        <v>646450.5</v>
      </c>
      <c r="G33" s="40">
        <v>54718</v>
      </c>
      <c r="H33" s="42">
        <f>$H$9</f>
        <v>0</v>
      </c>
      <c r="I33" s="43">
        <f t="shared" ref="I33:I37" si="3">ROUNDDOWN(G33*H33,2)</f>
        <v>0</v>
      </c>
      <c r="J33" s="136">
        <f>ROUNDDOWN((F33)+SUM(I33:I36),0)</f>
        <v>646450</v>
      </c>
      <c r="K33" s="1"/>
    </row>
    <row r="34" spans="1:11" ht="25.9" customHeight="1">
      <c r="A34" s="1"/>
      <c r="B34" s="374"/>
      <c r="C34" s="110"/>
      <c r="D34" s="135"/>
      <c r="E34" s="118"/>
      <c r="F34" s="122"/>
      <c r="G34" s="37">
        <v>0</v>
      </c>
      <c r="H34" s="68">
        <f>$H$10</f>
        <v>0</v>
      </c>
      <c r="I34" s="39">
        <f t="shared" si="3"/>
        <v>0</v>
      </c>
      <c r="J34" s="126"/>
      <c r="K34" s="1"/>
    </row>
    <row r="35" spans="1:11" ht="25.9" customHeight="1">
      <c r="A35" s="1"/>
      <c r="B35" s="377"/>
      <c r="C35" s="111"/>
      <c r="D35" s="119"/>
      <c r="E35" s="119"/>
      <c r="F35" s="323"/>
      <c r="G35" s="40">
        <v>0</v>
      </c>
      <c r="H35" s="68">
        <f>$H$11</f>
        <v>0</v>
      </c>
      <c r="I35" s="43">
        <f t="shared" si="3"/>
        <v>0</v>
      </c>
      <c r="J35" s="126"/>
      <c r="K35" s="1"/>
    </row>
    <row r="36" spans="1:11" ht="25.9" customHeight="1">
      <c r="A36" s="1"/>
      <c r="B36" s="378"/>
      <c r="C36" s="112"/>
      <c r="D36" s="120"/>
      <c r="E36" s="120"/>
      <c r="F36" s="324"/>
      <c r="G36" s="37">
        <v>0</v>
      </c>
      <c r="H36" s="42">
        <f>$H$12</f>
        <v>0</v>
      </c>
      <c r="I36" s="39">
        <f t="shared" si="3"/>
        <v>0</v>
      </c>
      <c r="J36" s="127"/>
      <c r="K36" s="1"/>
    </row>
    <row r="37" spans="1:11" ht="25.9" customHeight="1">
      <c r="A37" s="1"/>
      <c r="B37" s="380" t="s">
        <v>33</v>
      </c>
      <c r="C37" s="245">
        <f>$C$13</f>
        <v>0</v>
      </c>
      <c r="D37" s="253">
        <v>0</v>
      </c>
      <c r="E37" s="247">
        <v>100</v>
      </c>
      <c r="F37" s="249">
        <f>ROUNDDOWN((C37*D37*(100/100)),2)</f>
        <v>0</v>
      </c>
      <c r="G37" s="251">
        <v>0</v>
      </c>
      <c r="H37" s="253">
        <f>$H$13</f>
        <v>0</v>
      </c>
      <c r="I37" s="239">
        <f t="shared" si="3"/>
        <v>0</v>
      </c>
      <c r="J37" s="241">
        <f>ROUNDDOWN((F37+I37),0)</f>
        <v>0</v>
      </c>
      <c r="K37" s="1"/>
    </row>
    <row r="38" spans="1:11" ht="25.9" customHeight="1">
      <c r="A38" s="1"/>
      <c r="B38" s="381"/>
      <c r="C38" s="246"/>
      <c r="D38" s="255"/>
      <c r="E38" s="248"/>
      <c r="F38" s="250"/>
      <c r="G38" s="330"/>
      <c r="H38" s="254"/>
      <c r="I38" s="366"/>
      <c r="J38" s="242"/>
      <c r="K38" s="1"/>
    </row>
    <row r="39" spans="1:11" ht="25.9" customHeight="1">
      <c r="A39" s="1"/>
      <c r="B39" s="379" t="s">
        <v>34</v>
      </c>
      <c r="C39" s="110">
        <f>$C$9</f>
        <v>251</v>
      </c>
      <c r="D39" s="135">
        <v>3030</v>
      </c>
      <c r="E39" s="118">
        <v>100</v>
      </c>
      <c r="F39" s="122">
        <f>ROUNDDOWN((C39*D39*((185-E39)/100)),2)</f>
        <v>646450.5</v>
      </c>
      <c r="G39" s="40">
        <v>50922</v>
      </c>
      <c r="H39" s="42">
        <f>$H$9</f>
        <v>0</v>
      </c>
      <c r="I39" s="43">
        <f t="shared" ref="I39:I43" si="4">ROUNDDOWN(G39*H39,2)</f>
        <v>0</v>
      </c>
      <c r="J39" s="136">
        <f>ROUNDDOWN((F39)+SUM(I39:I42),0)</f>
        <v>646450</v>
      </c>
      <c r="K39" s="1"/>
    </row>
    <row r="40" spans="1:11" ht="25.9" customHeight="1">
      <c r="A40" s="1"/>
      <c r="B40" s="374"/>
      <c r="C40" s="110"/>
      <c r="D40" s="135"/>
      <c r="E40" s="118"/>
      <c r="F40" s="122"/>
      <c r="G40" s="37">
        <v>0</v>
      </c>
      <c r="H40" s="68">
        <f>$H$10</f>
        <v>0</v>
      </c>
      <c r="I40" s="39">
        <f t="shared" si="4"/>
        <v>0</v>
      </c>
      <c r="J40" s="126"/>
      <c r="K40" s="1"/>
    </row>
    <row r="41" spans="1:11" ht="25.9" customHeight="1">
      <c r="A41" s="1"/>
      <c r="B41" s="377"/>
      <c r="C41" s="111"/>
      <c r="D41" s="119"/>
      <c r="E41" s="119"/>
      <c r="F41" s="323"/>
      <c r="G41" s="40">
        <v>0</v>
      </c>
      <c r="H41" s="68">
        <f>$H$11</f>
        <v>0</v>
      </c>
      <c r="I41" s="43">
        <f t="shared" si="4"/>
        <v>0</v>
      </c>
      <c r="J41" s="126"/>
      <c r="K41" s="1"/>
    </row>
    <row r="42" spans="1:11" ht="25.9" customHeight="1">
      <c r="A42" s="1"/>
      <c r="B42" s="378"/>
      <c r="C42" s="112"/>
      <c r="D42" s="120"/>
      <c r="E42" s="120"/>
      <c r="F42" s="324"/>
      <c r="G42" s="37">
        <v>0</v>
      </c>
      <c r="H42" s="42">
        <f>$H$12</f>
        <v>0</v>
      </c>
      <c r="I42" s="39">
        <f t="shared" si="4"/>
        <v>0</v>
      </c>
      <c r="J42" s="127"/>
      <c r="K42" s="1"/>
    </row>
    <row r="43" spans="1:11" ht="25.9" customHeight="1">
      <c r="A43" s="1"/>
      <c r="B43" s="380" t="s">
        <v>35</v>
      </c>
      <c r="C43" s="245">
        <f>$C$13</f>
        <v>0</v>
      </c>
      <c r="D43" s="253">
        <v>0</v>
      </c>
      <c r="E43" s="247">
        <v>100</v>
      </c>
      <c r="F43" s="249">
        <f>ROUNDDOWN((C43*D43*(100/100)),2)</f>
        <v>0</v>
      </c>
      <c r="G43" s="251">
        <v>0</v>
      </c>
      <c r="H43" s="253">
        <f>$H$13</f>
        <v>0</v>
      </c>
      <c r="I43" s="239">
        <f t="shared" si="4"/>
        <v>0</v>
      </c>
      <c r="J43" s="241">
        <f>ROUNDDOWN((F43+I43),0)</f>
        <v>0</v>
      </c>
      <c r="K43" s="1"/>
    </row>
    <row r="44" spans="1:11" ht="25.9" customHeight="1">
      <c r="A44" s="1"/>
      <c r="B44" s="381"/>
      <c r="C44" s="246"/>
      <c r="D44" s="255"/>
      <c r="E44" s="248"/>
      <c r="F44" s="250"/>
      <c r="G44" s="330"/>
      <c r="H44" s="254"/>
      <c r="I44" s="366"/>
      <c r="J44" s="242"/>
      <c r="K44" s="1"/>
    </row>
    <row r="45" spans="1:11" ht="25.9" customHeight="1">
      <c r="A45" s="1"/>
      <c r="B45" s="379" t="s">
        <v>36</v>
      </c>
      <c r="C45" s="110">
        <f>$C$9</f>
        <v>251</v>
      </c>
      <c r="D45" s="135">
        <v>3030</v>
      </c>
      <c r="E45" s="118">
        <v>100</v>
      </c>
      <c r="F45" s="122">
        <f>ROUNDDOWN((C45*D45*((185-E45)/100)),2)</f>
        <v>646450.5</v>
      </c>
      <c r="G45" s="40">
        <v>0</v>
      </c>
      <c r="H45" s="42">
        <f>$H$9</f>
        <v>0</v>
      </c>
      <c r="I45" s="43">
        <f t="shared" ref="I45:I49" si="5">ROUNDDOWN(G45*H45,2)</f>
        <v>0</v>
      </c>
      <c r="J45" s="136">
        <f>ROUNDDOWN((F45)+SUM(I45:I48),0)</f>
        <v>646450</v>
      </c>
      <c r="K45" s="1"/>
    </row>
    <row r="46" spans="1:11" ht="25.9" customHeight="1">
      <c r="A46" s="1"/>
      <c r="B46" s="374"/>
      <c r="C46" s="110"/>
      <c r="D46" s="135"/>
      <c r="E46" s="118"/>
      <c r="F46" s="122"/>
      <c r="G46" s="37">
        <v>0</v>
      </c>
      <c r="H46" s="44">
        <f>$H$10</f>
        <v>0</v>
      </c>
      <c r="I46" s="39">
        <f t="shared" si="5"/>
        <v>0</v>
      </c>
      <c r="J46" s="126"/>
      <c r="K46" s="1"/>
    </row>
    <row r="47" spans="1:11" ht="25.9" customHeight="1">
      <c r="A47" s="1"/>
      <c r="B47" s="377"/>
      <c r="C47" s="111"/>
      <c r="D47" s="119"/>
      <c r="E47" s="119"/>
      <c r="F47" s="323"/>
      <c r="G47" s="40">
        <v>53658</v>
      </c>
      <c r="H47" s="42">
        <f>$H$11</f>
        <v>0</v>
      </c>
      <c r="I47" s="43">
        <f t="shared" si="5"/>
        <v>0</v>
      </c>
      <c r="J47" s="126"/>
      <c r="K47" s="1"/>
    </row>
    <row r="48" spans="1:11" ht="25.9" customHeight="1">
      <c r="A48" s="1"/>
      <c r="B48" s="378"/>
      <c r="C48" s="112"/>
      <c r="D48" s="120"/>
      <c r="E48" s="120"/>
      <c r="F48" s="324"/>
      <c r="G48" s="37">
        <v>0</v>
      </c>
      <c r="H48" s="67">
        <f>$H$12</f>
        <v>0</v>
      </c>
      <c r="I48" s="39">
        <f t="shared" si="5"/>
        <v>0</v>
      </c>
      <c r="J48" s="127"/>
      <c r="K48" s="1"/>
    </row>
    <row r="49" spans="1:11" ht="25.9" customHeight="1">
      <c r="A49" s="1"/>
      <c r="B49" s="380" t="s">
        <v>37</v>
      </c>
      <c r="C49" s="245">
        <f>$C$13</f>
        <v>0</v>
      </c>
      <c r="D49" s="253">
        <v>0</v>
      </c>
      <c r="E49" s="247">
        <v>100</v>
      </c>
      <c r="F49" s="249">
        <f>ROUNDDOWN((C49*D49*(100/100)),2)</f>
        <v>0</v>
      </c>
      <c r="G49" s="251">
        <v>0</v>
      </c>
      <c r="H49" s="253">
        <f>$H$13</f>
        <v>0</v>
      </c>
      <c r="I49" s="239">
        <f t="shared" si="5"/>
        <v>0</v>
      </c>
      <c r="J49" s="241">
        <f>ROUNDDOWN((F49+I49),0)</f>
        <v>0</v>
      </c>
      <c r="K49" s="1"/>
    </row>
    <row r="50" spans="1:11" ht="25.9" customHeight="1">
      <c r="A50" s="1"/>
      <c r="B50" s="381"/>
      <c r="C50" s="246"/>
      <c r="D50" s="255"/>
      <c r="E50" s="248"/>
      <c r="F50" s="250"/>
      <c r="G50" s="330"/>
      <c r="H50" s="254"/>
      <c r="I50" s="366"/>
      <c r="J50" s="242"/>
      <c r="K50" s="1"/>
    </row>
    <row r="51" spans="1:11" ht="25.9" customHeight="1">
      <c r="A51" s="1"/>
      <c r="B51" s="382" t="s">
        <v>38</v>
      </c>
      <c r="C51" s="153">
        <f>$C$9</f>
        <v>251</v>
      </c>
      <c r="D51" s="154">
        <v>3030</v>
      </c>
      <c r="E51" s="156">
        <v>100</v>
      </c>
      <c r="F51" s="157">
        <f>ROUNDDOWN((C51*D51*((185-E51)/100)),2)</f>
        <v>646450.5</v>
      </c>
      <c r="G51" s="45">
        <v>0</v>
      </c>
      <c r="H51" s="46">
        <f>$H$9</f>
        <v>0</v>
      </c>
      <c r="I51" s="47">
        <f t="shared" ref="I51:I55" si="6">ROUNDDOWN(G51*H51,2)</f>
        <v>0</v>
      </c>
      <c r="J51" s="158">
        <f>ROUNDDOWN((F51)+SUM(I51:I54),0)</f>
        <v>646450</v>
      </c>
      <c r="K51" s="1"/>
    </row>
    <row r="52" spans="1:11" ht="25.9" customHeight="1">
      <c r="A52" s="1"/>
      <c r="B52" s="374"/>
      <c r="C52" s="110"/>
      <c r="D52" s="135"/>
      <c r="E52" s="118"/>
      <c r="F52" s="122"/>
      <c r="G52" s="37">
        <v>0</v>
      </c>
      <c r="H52" s="44">
        <f>$H$10</f>
        <v>0</v>
      </c>
      <c r="I52" s="39">
        <f t="shared" si="6"/>
        <v>0</v>
      </c>
      <c r="J52" s="126"/>
      <c r="K52" s="1"/>
    </row>
    <row r="53" spans="1:11" ht="25.9" customHeight="1">
      <c r="A53" s="1"/>
      <c r="B53" s="377"/>
      <c r="C53" s="111"/>
      <c r="D53" s="119"/>
      <c r="E53" s="119"/>
      <c r="F53" s="323"/>
      <c r="G53" s="40">
        <v>50485</v>
      </c>
      <c r="H53" s="42">
        <f>$H$11</f>
        <v>0</v>
      </c>
      <c r="I53" s="43">
        <f t="shared" si="6"/>
        <v>0</v>
      </c>
      <c r="J53" s="126"/>
      <c r="K53" s="1"/>
    </row>
    <row r="54" spans="1:11" ht="25.9" customHeight="1">
      <c r="A54" s="1"/>
      <c r="B54" s="378"/>
      <c r="C54" s="112"/>
      <c r="D54" s="120"/>
      <c r="E54" s="120"/>
      <c r="F54" s="324"/>
      <c r="G54" s="37">
        <v>0</v>
      </c>
      <c r="H54" s="67">
        <f>$H$12</f>
        <v>0</v>
      </c>
      <c r="I54" s="39">
        <f t="shared" si="6"/>
        <v>0</v>
      </c>
      <c r="J54" s="127"/>
      <c r="K54" s="1"/>
    </row>
    <row r="55" spans="1:11" ht="25.9" customHeight="1">
      <c r="A55" s="1"/>
      <c r="B55" s="380" t="s">
        <v>39</v>
      </c>
      <c r="C55" s="245">
        <f>$C$13</f>
        <v>0</v>
      </c>
      <c r="D55" s="253">
        <v>151.5</v>
      </c>
      <c r="E55" s="247">
        <v>100</v>
      </c>
      <c r="F55" s="249">
        <f>ROUNDDOWN((C55*D55*(100/100)),2)</f>
        <v>0</v>
      </c>
      <c r="G55" s="251">
        <v>0</v>
      </c>
      <c r="H55" s="253">
        <f>$H$13</f>
        <v>0</v>
      </c>
      <c r="I55" s="239">
        <f t="shared" si="6"/>
        <v>0</v>
      </c>
      <c r="J55" s="241">
        <f>ROUNDDOWN((F55+I55),0)</f>
        <v>0</v>
      </c>
      <c r="K55" s="1"/>
    </row>
    <row r="56" spans="1:11" ht="25.9" customHeight="1">
      <c r="A56" s="1"/>
      <c r="B56" s="381"/>
      <c r="C56" s="246"/>
      <c r="D56" s="255"/>
      <c r="E56" s="248"/>
      <c r="F56" s="250"/>
      <c r="G56" s="330"/>
      <c r="H56" s="254"/>
      <c r="I56" s="366"/>
      <c r="J56" s="242"/>
      <c r="K56" s="1"/>
    </row>
    <row r="57" spans="1:11" ht="25.9" customHeight="1">
      <c r="A57" s="1"/>
      <c r="B57" s="379" t="s">
        <v>40</v>
      </c>
      <c r="C57" s="110">
        <f>$C$9</f>
        <v>251</v>
      </c>
      <c r="D57" s="135">
        <v>3030</v>
      </c>
      <c r="E57" s="118">
        <v>100</v>
      </c>
      <c r="F57" s="122">
        <f>ROUNDDOWN((C57*D57*((185-E57)/100)),2)</f>
        <v>646450.5</v>
      </c>
      <c r="G57" s="40">
        <v>0</v>
      </c>
      <c r="H57" s="42">
        <f>$H$9</f>
        <v>0</v>
      </c>
      <c r="I57" s="43">
        <f t="shared" ref="I57:I61" si="7">ROUNDDOWN(G57*H57,2)</f>
        <v>0</v>
      </c>
      <c r="J57" s="136">
        <f>ROUNDDOWN((F57)+SUM(I57:I60),0)</f>
        <v>646450</v>
      </c>
      <c r="K57" s="1"/>
    </row>
    <row r="58" spans="1:11" ht="25.9" customHeight="1">
      <c r="A58" s="1"/>
      <c r="B58" s="374"/>
      <c r="C58" s="110"/>
      <c r="D58" s="135"/>
      <c r="E58" s="118"/>
      <c r="F58" s="122"/>
      <c r="G58" s="37">
        <v>0</v>
      </c>
      <c r="H58" s="44">
        <f>$H$10</f>
        <v>0</v>
      </c>
      <c r="I58" s="39">
        <f t="shared" si="7"/>
        <v>0</v>
      </c>
      <c r="J58" s="126"/>
      <c r="K58" s="1"/>
    </row>
    <row r="59" spans="1:11" ht="25.9" customHeight="1">
      <c r="A59" s="1"/>
      <c r="B59" s="377"/>
      <c r="C59" s="111"/>
      <c r="D59" s="119"/>
      <c r="E59" s="119"/>
      <c r="F59" s="323"/>
      <c r="G59" s="40">
        <v>48442</v>
      </c>
      <c r="H59" s="42">
        <f>$H$11</f>
        <v>0</v>
      </c>
      <c r="I59" s="43">
        <f t="shared" si="7"/>
        <v>0</v>
      </c>
      <c r="J59" s="126"/>
      <c r="K59" s="1"/>
    </row>
    <row r="60" spans="1:11" ht="25.9" customHeight="1">
      <c r="A60" s="1"/>
      <c r="B60" s="378"/>
      <c r="C60" s="112"/>
      <c r="D60" s="120"/>
      <c r="E60" s="120"/>
      <c r="F60" s="324"/>
      <c r="G60" s="37">
        <v>0</v>
      </c>
      <c r="H60" s="67">
        <f>$H$12</f>
        <v>0</v>
      </c>
      <c r="I60" s="39">
        <f t="shared" si="7"/>
        <v>0</v>
      </c>
      <c r="J60" s="127"/>
      <c r="K60" s="1"/>
    </row>
    <row r="61" spans="1:11" ht="25.9" customHeight="1">
      <c r="A61" s="1"/>
      <c r="B61" s="380" t="s">
        <v>41</v>
      </c>
      <c r="C61" s="245">
        <f>$C$13</f>
        <v>0</v>
      </c>
      <c r="D61" s="253">
        <v>151.5</v>
      </c>
      <c r="E61" s="247">
        <v>100</v>
      </c>
      <c r="F61" s="249">
        <f>ROUNDDOWN((C61*D61*(100/100)),2)</f>
        <v>0</v>
      </c>
      <c r="G61" s="251">
        <v>0</v>
      </c>
      <c r="H61" s="253">
        <f>$H$13</f>
        <v>0</v>
      </c>
      <c r="I61" s="239">
        <f t="shared" si="7"/>
        <v>0</v>
      </c>
      <c r="J61" s="241">
        <f>ROUNDDOWN((F61+I61),0)</f>
        <v>0</v>
      </c>
      <c r="K61" s="1"/>
    </row>
    <row r="62" spans="1:11" ht="25.9" customHeight="1">
      <c r="A62" s="1"/>
      <c r="B62" s="381"/>
      <c r="C62" s="246"/>
      <c r="D62" s="255"/>
      <c r="E62" s="248"/>
      <c r="F62" s="250"/>
      <c r="G62" s="330"/>
      <c r="H62" s="254"/>
      <c r="I62" s="366"/>
      <c r="J62" s="242"/>
      <c r="K62" s="1"/>
    </row>
    <row r="63" spans="1:11" ht="25.9" customHeight="1">
      <c r="A63" s="1"/>
      <c r="B63" s="379" t="s">
        <v>42</v>
      </c>
      <c r="C63" s="110">
        <f>$C$9</f>
        <v>251</v>
      </c>
      <c r="D63" s="135">
        <v>3030</v>
      </c>
      <c r="E63" s="118">
        <v>100</v>
      </c>
      <c r="F63" s="122">
        <f>ROUNDDOWN((C63*D63*((185-E63)/100)),2)</f>
        <v>646450.5</v>
      </c>
      <c r="G63" s="40">
        <v>0</v>
      </c>
      <c r="H63" s="42">
        <f>$H$9</f>
        <v>0</v>
      </c>
      <c r="I63" s="43">
        <f t="shared" ref="I63:I67" si="8">ROUNDDOWN(G63*H63,2)</f>
        <v>0</v>
      </c>
      <c r="J63" s="136">
        <f>ROUNDDOWN((F63)+SUM(I63:I66),0)</f>
        <v>646450</v>
      </c>
      <c r="K63" s="1"/>
    </row>
    <row r="64" spans="1:11" ht="25.9" customHeight="1">
      <c r="A64" s="1"/>
      <c r="B64" s="374"/>
      <c r="C64" s="110"/>
      <c r="D64" s="135"/>
      <c r="E64" s="118"/>
      <c r="F64" s="122"/>
      <c r="G64" s="37">
        <v>0</v>
      </c>
      <c r="H64" s="44">
        <f>$H$10</f>
        <v>0</v>
      </c>
      <c r="I64" s="39">
        <f t="shared" si="8"/>
        <v>0</v>
      </c>
      <c r="J64" s="126"/>
      <c r="K64" s="1"/>
    </row>
    <row r="65" spans="1:11" ht="25.9" customHeight="1">
      <c r="A65" s="1"/>
      <c r="B65" s="377"/>
      <c r="C65" s="111"/>
      <c r="D65" s="119"/>
      <c r="E65" s="119"/>
      <c r="F65" s="323"/>
      <c r="G65" s="91">
        <v>49827</v>
      </c>
      <c r="H65" s="42">
        <f>$H$11</f>
        <v>0</v>
      </c>
      <c r="I65" s="43">
        <f t="shared" si="8"/>
        <v>0</v>
      </c>
      <c r="J65" s="126"/>
      <c r="K65" s="1"/>
    </row>
    <row r="66" spans="1:11" ht="25.9" customHeight="1">
      <c r="A66" s="1"/>
      <c r="B66" s="378"/>
      <c r="C66" s="112"/>
      <c r="D66" s="120"/>
      <c r="E66" s="120"/>
      <c r="F66" s="324"/>
      <c r="G66" s="37">
        <v>0</v>
      </c>
      <c r="H66" s="67">
        <f>$H$12</f>
        <v>0</v>
      </c>
      <c r="I66" s="39">
        <f t="shared" si="8"/>
        <v>0</v>
      </c>
      <c r="J66" s="127"/>
      <c r="K66" s="1"/>
    </row>
    <row r="67" spans="1:11" ht="25.9" customHeight="1">
      <c r="A67" s="1"/>
      <c r="B67" s="380" t="s">
        <v>43</v>
      </c>
      <c r="C67" s="245">
        <f>$C$13</f>
        <v>0</v>
      </c>
      <c r="D67" s="253">
        <v>151.5</v>
      </c>
      <c r="E67" s="247">
        <v>100</v>
      </c>
      <c r="F67" s="249">
        <f>ROUNDDOWN((C67*D67*(100/100)),2)</f>
        <v>0</v>
      </c>
      <c r="G67" s="251">
        <v>0</v>
      </c>
      <c r="H67" s="253">
        <f>$H$13</f>
        <v>0</v>
      </c>
      <c r="I67" s="239">
        <f t="shared" si="8"/>
        <v>0</v>
      </c>
      <c r="J67" s="241">
        <f>ROUNDDOWN((F67+I67),0)</f>
        <v>0</v>
      </c>
      <c r="K67" s="1"/>
    </row>
    <row r="68" spans="1:11" ht="25.9" customHeight="1">
      <c r="A68" s="1"/>
      <c r="B68" s="381"/>
      <c r="C68" s="246"/>
      <c r="D68" s="255"/>
      <c r="E68" s="248"/>
      <c r="F68" s="250"/>
      <c r="G68" s="330"/>
      <c r="H68" s="254"/>
      <c r="I68" s="366"/>
      <c r="J68" s="242"/>
      <c r="K68" s="1"/>
    </row>
    <row r="69" spans="1:11" ht="25.9" customHeight="1">
      <c r="A69" s="1"/>
      <c r="B69" s="379" t="s">
        <v>44</v>
      </c>
      <c r="C69" s="110">
        <f>$C$9</f>
        <v>251</v>
      </c>
      <c r="D69" s="135">
        <v>3030</v>
      </c>
      <c r="E69" s="118">
        <v>100</v>
      </c>
      <c r="F69" s="122">
        <f>ROUNDDOWN((C69*D69*((185-E69)/100)),2)</f>
        <v>646450.5</v>
      </c>
      <c r="G69" s="40">
        <v>0</v>
      </c>
      <c r="H69" s="42">
        <f>$H$9</f>
        <v>0</v>
      </c>
      <c r="I69" s="43">
        <f t="shared" ref="I69:I73" si="9">ROUNDDOWN(G69*H69,2)</f>
        <v>0</v>
      </c>
      <c r="J69" s="136">
        <f>ROUNDDOWN((F69)+SUM(I69:I72),0)</f>
        <v>646450</v>
      </c>
      <c r="K69" s="1"/>
    </row>
    <row r="70" spans="1:11" ht="25.9" customHeight="1">
      <c r="A70" s="1"/>
      <c r="B70" s="374"/>
      <c r="C70" s="110"/>
      <c r="D70" s="135"/>
      <c r="E70" s="118"/>
      <c r="F70" s="122"/>
      <c r="G70" s="37">
        <v>0</v>
      </c>
      <c r="H70" s="44">
        <f>$H$10</f>
        <v>0</v>
      </c>
      <c r="I70" s="39">
        <f t="shared" si="9"/>
        <v>0</v>
      </c>
      <c r="J70" s="126"/>
      <c r="K70" s="1"/>
    </row>
    <row r="71" spans="1:11" ht="25.9" customHeight="1">
      <c r="A71" s="1"/>
      <c r="B71" s="377"/>
      <c r="C71" s="111"/>
      <c r="D71" s="119"/>
      <c r="E71" s="119"/>
      <c r="F71" s="323"/>
      <c r="G71" s="40">
        <v>49872</v>
      </c>
      <c r="H71" s="42">
        <f>$H$11</f>
        <v>0</v>
      </c>
      <c r="I71" s="43">
        <f t="shared" si="9"/>
        <v>0</v>
      </c>
      <c r="J71" s="126"/>
      <c r="K71" s="1"/>
    </row>
    <row r="72" spans="1:11" ht="25.9" customHeight="1">
      <c r="A72" s="1"/>
      <c r="B72" s="378"/>
      <c r="C72" s="112"/>
      <c r="D72" s="120"/>
      <c r="E72" s="120"/>
      <c r="F72" s="324"/>
      <c r="G72" s="37">
        <v>0</v>
      </c>
      <c r="H72" s="67">
        <f>$H$12</f>
        <v>0</v>
      </c>
      <c r="I72" s="39">
        <f t="shared" si="9"/>
        <v>0</v>
      </c>
      <c r="J72" s="127"/>
      <c r="K72" s="1"/>
    </row>
    <row r="73" spans="1:11" ht="25.9" customHeight="1">
      <c r="A73" s="1"/>
      <c r="B73" s="380" t="s">
        <v>45</v>
      </c>
      <c r="C73" s="245">
        <f>$C$13</f>
        <v>0</v>
      </c>
      <c r="D73" s="253">
        <v>151.5</v>
      </c>
      <c r="E73" s="247">
        <v>100</v>
      </c>
      <c r="F73" s="249">
        <f>ROUNDDOWN((C73*D73*(100/100)),2)</f>
        <v>0</v>
      </c>
      <c r="G73" s="251">
        <v>0</v>
      </c>
      <c r="H73" s="253">
        <f>$H$13</f>
        <v>0</v>
      </c>
      <c r="I73" s="239">
        <f t="shared" si="9"/>
        <v>0</v>
      </c>
      <c r="J73" s="241">
        <f>ROUNDDOWN((F73+I73),0)</f>
        <v>0</v>
      </c>
      <c r="K73" s="1"/>
    </row>
    <row r="74" spans="1:11" ht="25.9" customHeight="1">
      <c r="A74" s="1"/>
      <c r="B74" s="381"/>
      <c r="C74" s="246"/>
      <c r="D74" s="255"/>
      <c r="E74" s="248"/>
      <c r="F74" s="250"/>
      <c r="G74" s="330"/>
      <c r="H74" s="254"/>
      <c r="I74" s="366"/>
      <c r="J74" s="242"/>
      <c r="K74" s="1"/>
    </row>
    <row r="75" spans="1:11" ht="25.9" customHeight="1">
      <c r="A75" s="1"/>
      <c r="B75" s="379" t="s">
        <v>46</v>
      </c>
      <c r="C75" s="110">
        <f>$C$9</f>
        <v>251</v>
      </c>
      <c r="D75" s="135">
        <v>3030</v>
      </c>
      <c r="E75" s="118">
        <v>100</v>
      </c>
      <c r="F75" s="122">
        <f>ROUNDDOWN((C75*D75*((185-E75)/100)),2)</f>
        <v>646450.5</v>
      </c>
      <c r="G75" s="40">
        <v>0</v>
      </c>
      <c r="H75" s="42">
        <f>$H$9</f>
        <v>0</v>
      </c>
      <c r="I75" s="43">
        <f t="shared" ref="I75:I79" si="10">ROUNDDOWN(G75*H75,2)</f>
        <v>0</v>
      </c>
      <c r="J75" s="136">
        <f>ROUNDDOWN((F75)+SUM(I75:I78),0)</f>
        <v>646450</v>
      </c>
      <c r="K75" s="1"/>
    </row>
    <row r="76" spans="1:11" ht="25.9" customHeight="1">
      <c r="A76" s="1"/>
      <c r="B76" s="374"/>
      <c r="C76" s="110"/>
      <c r="D76" s="135"/>
      <c r="E76" s="118"/>
      <c r="F76" s="122"/>
      <c r="G76" s="37">
        <v>0</v>
      </c>
      <c r="H76" s="44">
        <f>$H$10</f>
        <v>0</v>
      </c>
      <c r="I76" s="39">
        <f t="shared" si="10"/>
        <v>0</v>
      </c>
      <c r="J76" s="126"/>
      <c r="K76" s="1"/>
    </row>
    <row r="77" spans="1:11" ht="25.9" customHeight="1">
      <c r="A77" s="1"/>
      <c r="B77" s="377"/>
      <c r="C77" s="111"/>
      <c r="D77" s="119"/>
      <c r="E77" s="119"/>
      <c r="F77" s="323"/>
      <c r="G77" s="40">
        <v>44385</v>
      </c>
      <c r="H77" s="42">
        <f>$H$11</f>
        <v>0</v>
      </c>
      <c r="I77" s="43">
        <f t="shared" si="10"/>
        <v>0</v>
      </c>
      <c r="J77" s="126"/>
      <c r="K77" s="1"/>
    </row>
    <row r="78" spans="1:11" ht="25.9" customHeight="1">
      <c r="A78" s="1"/>
      <c r="B78" s="378"/>
      <c r="C78" s="112"/>
      <c r="D78" s="120"/>
      <c r="E78" s="120"/>
      <c r="F78" s="324"/>
      <c r="G78" s="37">
        <v>0</v>
      </c>
      <c r="H78" s="67">
        <f>$H$12</f>
        <v>0</v>
      </c>
      <c r="I78" s="39">
        <f t="shared" si="10"/>
        <v>0</v>
      </c>
      <c r="J78" s="127"/>
      <c r="K78" s="1"/>
    </row>
    <row r="79" spans="1:11" ht="25.9" customHeight="1">
      <c r="A79" s="1"/>
      <c r="B79" s="380" t="s">
        <v>47</v>
      </c>
      <c r="C79" s="245">
        <f>$C$13</f>
        <v>0</v>
      </c>
      <c r="D79" s="253">
        <v>151.5</v>
      </c>
      <c r="E79" s="247">
        <v>100</v>
      </c>
      <c r="F79" s="249">
        <f>ROUNDDOWN((C79*D79*(100/100)),2)</f>
        <v>0</v>
      </c>
      <c r="G79" s="251">
        <v>0</v>
      </c>
      <c r="H79" s="253">
        <f>$H$13</f>
        <v>0</v>
      </c>
      <c r="I79" s="239">
        <f t="shared" si="10"/>
        <v>0</v>
      </c>
      <c r="J79" s="241">
        <f>ROUNDDOWN((F79+I79),0)</f>
        <v>0</v>
      </c>
      <c r="K79" s="1"/>
    </row>
    <row r="80" spans="1:11" ht="25.9" customHeight="1">
      <c r="A80" s="1"/>
      <c r="B80" s="385"/>
      <c r="C80" s="279"/>
      <c r="D80" s="280"/>
      <c r="E80" s="281"/>
      <c r="F80" s="282"/>
      <c r="G80" s="332"/>
      <c r="H80" s="269"/>
      <c r="I80" s="367"/>
      <c r="J80" s="271"/>
      <c r="K80" s="1"/>
    </row>
    <row r="81" spans="1:11" ht="25.9" customHeight="1">
      <c r="A81" s="1"/>
      <c r="B81" s="383" t="s">
        <v>48</v>
      </c>
      <c r="C81" s="272"/>
      <c r="D81" s="273"/>
      <c r="E81" s="273"/>
      <c r="F81" s="274"/>
      <c r="G81" s="175">
        <f>SUM(G9:G80)</f>
        <v>619410</v>
      </c>
      <c r="H81" s="177"/>
      <c r="I81" s="178"/>
      <c r="J81" s="181">
        <f>J9++J15+J21+J27+J33+J39+J45+J51+J57+J63+J69+J75</f>
        <v>7110950</v>
      </c>
      <c r="K81" s="1"/>
    </row>
    <row r="82" spans="1:11" ht="25.9" customHeight="1" thickBot="1">
      <c r="A82" s="1"/>
      <c r="B82" s="384"/>
      <c r="C82" s="275"/>
      <c r="D82" s="276"/>
      <c r="E82" s="276"/>
      <c r="F82" s="277"/>
      <c r="G82" s="176"/>
      <c r="H82" s="179"/>
      <c r="I82" s="180"/>
      <c r="J82" s="182"/>
      <c r="K82" s="1"/>
    </row>
    <row r="83" spans="1:11" ht="29.25" thickTop="1">
      <c r="A83" s="1"/>
      <c r="B83" s="386" t="s">
        <v>49</v>
      </c>
      <c r="C83" s="51" t="s">
        <v>6</v>
      </c>
      <c r="D83" s="52" t="s">
        <v>7</v>
      </c>
      <c r="E83" s="53" t="s">
        <v>8</v>
      </c>
      <c r="F83" s="54" t="s">
        <v>9</v>
      </c>
      <c r="G83" s="186" t="s">
        <v>10</v>
      </c>
      <c r="H83" s="188" t="s">
        <v>11</v>
      </c>
      <c r="I83" s="190" t="s">
        <v>9</v>
      </c>
      <c r="J83" s="134" t="s">
        <v>50</v>
      </c>
      <c r="K83" s="1"/>
    </row>
    <row r="84" spans="1:11" ht="43.5" thickBot="1">
      <c r="A84" s="1"/>
      <c r="B84" s="387"/>
      <c r="C84" s="55" t="s">
        <v>51</v>
      </c>
      <c r="D84" s="27" t="s">
        <v>52</v>
      </c>
      <c r="E84" s="28" t="s">
        <v>53</v>
      </c>
      <c r="F84" s="29" t="s">
        <v>54</v>
      </c>
      <c r="G84" s="187"/>
      <c r="H84" s="189"/>
      <c r="I84" s="191"/>
      <c r="J84" s="192"/>
      <c r="K84" s="1"/>
    </row>
    <row r="85" spans="1:11" ht="25.9" customHeight="1">
      <c r="A85" s="1"/>
      <c r="B85" s="388" t="s">
        <v>55</v>
      </c>
      <c r="C85" s="245">
        <f>$C$13</f>
        <v>0</v>
      </c>
      <c r="D85" s="390">
        <v>0</v>
      </c>
      <c r="E85" s="288">
        <v>100</v>
      </c>
      <c r="F85" s="290">
        <f>ROUNDDOWN((C85*D85*(100/100)),2)</f>
        <v>0</v>
      </c>
      <c r="G85" s="251">
        <v>0</v>
      </c>
      <c r="H85" s="390">
        <v>0</v>
      </c>
      <c r="I85" s="293">
        <f>G85*H85</f>
        <v>0</v>
      </c>
      <c r="J85" s="372">
        <f>J13+J19+J25+J31+J37+J43+J49+J55+J61+J67+J73+J79</f>
        <v>0</v>
      </c>
      <c r="K85" s="1"/>
    </row>
    <row r="86" spans="1:11" ht="25.9" customHeight="1" thickBot="1">
      <c r="A86" s="1"/>
      <c r="B86" s="389"/>
      <c r="C86" s="246"/>
      <c r="D86" s="391"/>
      <c r="E86" s="289"/>
      <c r="F86" s="291"/>
      <c r="G86" s="283"/>
      <c r="H86" s="392"/>
      <c r="I86" s="294"/>
      <c r="J86" s="263"/>
      <c r="K86" s="1"/>
    </row>
    <row r="87" spans="1:11" ht="25.9" customHeight="1" thickTop="1">
      <c r="A87" s="1"/>
      <c r="B87" s="393" t="s">
        <v>56</v>
      </c>
      <c r="C87" s="210"/>
      <c r="D87" s="211"/>
      <c r="E87" s="212"/>
      <c r="F87" s="213"/>
      <c r="G87" s="217">
        <f>G81</f>
        <v>619410</v>
      </c>
      <c r="H87" s="219"/>
      <c r="I87" s="220"/>
      <c r="J87" s="223">
        <f>J81+J85</f>
        <v>7110950</v>
      </c>
      <c r="K87" s="1"/>
    </row>
    <row r="88" spans="1:11" ht="25.9" customHeight="1" thickBot="1">
      <c r="A88" s="1"/>
      <c r="B88" s="375"/>
      <c r="C88" s="214"/>
      <c r="D88" s="215"/>
      <c r="E88" s="215"/>
      <c r="F88" s="216"/>
      <c r="G88" s="218"/>
      <c r="H88" s="221"/>
      <c r="I88" s="222"/>
      <c r="J88" s="224"/>
      <c r="K88" s="1"/>
    </row>
    <row r="89" spans="1:11" ht="19.899999999999999" customHeight="1">
      <c r="B89" s="56" t="s">
        <v>66</v>
      </c>
      <c r="C89" s="56"/>
      <c r="D89" s="56"/>
      <c r="E89" s="56"/>
      <c r="F89" s="56"/>
      <c r="G89" s="56"/>
      <c r="H89" s="56"/>
      <c r="I89" s="56"/>
      <c r="J89" s="56"/>
    </row>
    <row r="90" spans="1:11" ht="19.899999999999999" customHeight="1">
      <c r="B90" s="56" t="s">
        <v>58</v>
      </c>
      <c r="C90" s="57"/>
      <c r="D90" s="57"/>
      <c r="E90" s="57"/>
      <c r="F90" s="57"/>
      <c r="G90" s="57"/>
      <c r="H90" s="57"/>
      <c r="I90" s="57"/>
      <c r="J90" s="57"/>
    </row>
    <row r="91" spans="1:11" ht="15" customHeight="1" thickBot="1">
      <c r="B91" s="95"/>
      <c r="C91" s="58"/>
      <c r="D91" s="58"/>
      <c r="E91" s="58"/>
      <c r="F91" s="58"/>
      <c r="G91" s="58"/>
      <c r="H91" s="58"/>
      <c r="I91" s="58"/>
      <c r="J91" s="58"/>
    </row>
    <row r="92" spans="1:11" ht="19.899999999999999" customHeight="1">
      <c r="B92" s="198" t="s">
        <v>59</v>
      </c>
      <c r="C92" s="199"/>
      <c r="D92" s="59" t="s">
        <v>60</v>
      </c>
      <c r="E92" s="199" t="s">
        <v>61</v>
      </c>
      <c r="F92" s="199"/>
      <c r="G92" s="199"/>
      <c r="H92" s="199"/>
      <c r="I92" s="199"/>
      <c r="J92" s="200"/>
    </row>
    <row r="93" spans="1:11" ht="19.899999999999999" customHeight="1">
      <c r="B93" s="96" t="s">
        <v>62</v>
      </c>
      <c r="C93" s="61" t="s">
        <v>63</v>
      </c>
      <c r="D93" s="79">
        <v>16.559999999999999</v>
      </c>
      <c r="E93" s="201"/>
      <c r="F93" s="201"/>
      <c r="G93" s="201"/>
      <c r="H93" s="201"/>
      <c r="I93" s="201"/>
      <c r="J93" s="202"/>
    </row>
    <row r="94" spans="1:11" ht="19.899999999999999" customHeight="1" thickBot="1">
      <c r="B94" s="97"/>
      <c r="C94" s="64" t="s">
        <v>64</v>
      </c>
      <c r="D94" s="80">
        <v>16.559999999999999</v>
      </c>
      <c r="E94" s="203"/>
      <c r="F94" s="203"/>
      <c r="G94" s="203"/>
      <c r="H94" s="203"/>
      <c r="I94" s="203"/>
      <c r="J94" s="204"/>
    </row>
    <row r="95" spans="1:11" ht="19.899999999999999" customHeight="1"/>
    <row r="96" spans="1:11" ht="19.899999999999999" customHeight="1"/>
    <row r="97" ht="19.899999999999999" customHeight="1"/>
    <row r="98" ht="19.899999999999999" customHeight="1"/>
  </sheetData>
  <mergeCells count="212">
    <mergeCell ref="B92:C92"/>
    <mergeCell ref="E92:J92"/>
    <mergeCell ref="E93:J93"/>
    <mergeCell ref="E94:J94"/>
    <mergeCell ref="G85:G86"/>
    <mergeCell ref="H85:H86"/>
    <mergeCell ref="I85:I86"/>
    <mergeCell ref="J85:J86"/>
    <mergeCell ref="B87:B88"/>
    <mergeCell ref="C87:F88"/>
    <mergeCell ref="G87:G88"/>
    <mergeCell ref="H87:I88"/>
    <mergeCell ref="J87:J88"/>
    <mergeCell ref="B83:B84"/>
    <mergeCell ref="G83:G84"/>
    <mergeCell ref="H83:H84"/>
    <mergeCell ref="I83:I84"/>
    <mergeCell ref="J83:J84"/>
    <mergeCell ref="B85:B86"/>
    <mergeCell ref="C85:C86"/>
    <mergeCell ref="D85:D86"/>
    <mergeCell ref="E85:E86"/>
    <mergeCell ref="F85:F86"/>
    <mergeCell ref="H79:H80"/>
    <mergeCell ref="I79:I80"/>
    <mergeCell ref="J79:J80"/>
    <mergeCell ref="B81:B82"/>
    <mergeCell ref="C81:F82"/>
    <mergeCell ref="G81:G82"/>
    <mergeCell ref="H81:I82"/>
    <mergeCell ref="J81:J82"/>
    <mergeCell ref="B79:B80"/>
    <mergeCell ref="C79:C80"/>
    <mergeCell ref="D79:D80"/>
    <mergeCell ref="E79:E80"/>
    <mergeCell ref="F79:F80"/>
    <mergeCell ref="G79:G80"/>
    <mergeCell ref="H73:H74"/>
    <mergeCell ref="I73:I74"/>
    <mergeCell ref="J73:J74"/>
    <mergeCell ref="B75:B78"/>
    <mergeCell ref="C75:C78"/>
    <mergeCell ref="D75:D78"/>
    <mergeCell ref="E75:E78"/>
    <mergeCell ref="F75:F78"/>
    <mergeCell ref="J75:J78"/>
    <mergeCell ref="B73:B74"/>
    <mergeCell ref="C73:C74"/>
    <mergeCell ref="D73:D74"/>
    <mergeCell ref="E73:E74"/>
    <mergeCell ref="F73:F74"/>
    <mergeCell ref="G73:G74"/>
    <mergeCell ref="H67:H68"/>
    <mergeCell ref="I67:I68"/>
    <mergeCell ref="J67:J68"/>
    <mergeCell ref="B69:B72"/>
    <mergeCell ref="C69:C72"/>
    <mergeCell ref="D69:D72"/>
    <mergeCell ref="E69:E72"/>
    <mergeCell ref="F69:F72"/>
    <mergeCell ref="J69:J72"/>
    <mergeCell ref="B67:B68"/>
    <mergeCell ref="C67:C68"/>
    <mergeCell ref="D67:D68"/>
    <mergeCell ref="E67:E68"/>
    <mergeCell ref="F67:F68"/>
    <mergeCell ref="G67:G68"/>
    <mergeCell ref="H61:H62"/>
    <mergeCell ref="I61:I62"/>
    <mergeCell ref="J61:J62"/>
    <mergeCell ref="B63:B66"/>
    <mergeCell ref="C63:C66"/>
    <mergeCell ref="D63:D66"/>
    <mergeCell ref="E63:E66"/>
    <mergeCell ref="F63:F66"/>
    <mergeCell ref="J63:J66"/>
    <mergeCell ref="B61:B62"/>
    <mergeCell ref="C61:C62"/>
    <mergeCell ref="D61:D62"/>
    <mergeCell ref="E61:E62"/>
    <mergeCell ref="F61:F62"/>
    <mergeCell ref="G61:G62"/>
    <mergeCell ref="H55:H56"/>
    <mergeCell ref="I55:I56"/>
    <mergeCell ref="J55:J56"/>
    <mergeCell ref="B57:B60"/>
    <mergeCell ref="C57:C60"/>
    <mergeCell ref="D57:D60"/>
    <mergeCell ref="E57:E60"/>
    <mergeCell ref="F57:F60"/>
    <mergeCell ref="J57:J60"/>
    <mergeCell ref="B55:B56"/>
    <mergeCell ref="C55:C56"/>
    <mergeCell ref="D55:D56"/>
    <mergeCell ref="E55:E56"/>
    <mergeCell ref="F55:F56"/>
    <mergeCell ref="G55:G56"/>
    <mergeCell ref="H49:H50"/>
    <mergeCell ref="I49:I50"/>
    <mergeCell ref="J49:J50"/>
    <mergeCell ref="B51:B54"/>
    <mergeCell ref="C51:C54"/>
    <mergeCell ref="D51:D54"/>
    <mergeCell ref="E51:E54"/>
    <mergeCell ref="F51:F54"/>
    <mergeCell ref="J51:J54"/>
    <mergeCell ref="B49:B50"/>
    <mergeCell ref="C49:C50"/>
    <mergeCell ref="D49:D50"/>
    <mergeCell ref="E49:E50"/>
    <mergeCell ref="F49:F50"/>
    <mergeCell ref="G49:G50"/>
    <mergeCell ref="H43:H44"/>
    <mergeCell ref="I43:I44"/>
    <mergeCell ref="J43:J44"/>
    <mergeCell ref="B45:B48"/>
    <mergeCell ref="C45:C48"/>
    <mergeCell ref="D45:D48"/>
    <mergeCell ref="E45:E48"/>
    <mergeCell ref="F45:F48"/>
    <mergeCell ref="J45:J48"/>
    <mergeCell ref="B43:B44"/>
    <mergeCell ref="C43:C44"/>
    <mergeCell ref="D43:D44"/>
    <mergeCell ref="E43:E44"/>
    <mergeCell ref="F43:F44"/>
    <mergeCell ref="G43:G44"/>
    <mergeCell ref="H37:H38"/>
    <mergeCell ref="I37:I38"/>
    <mergeCell ref="J37:J38"/>
    <mergeCell ref="B39:B42"/>
    <mergeCell ref="C39:C42"/>
    <mergeCell ref="D39:D42"/>
    <mergeCell ref="E39:E42"/>
    <mergeCell ref="F39:F42"/>
    <mergeCell ref="J39:J42"/>
    <mergeCell ref="B37:B38"/>
    <mergeCell ref="C37:C38"/>
    <mergeCell ref="D37:D38"/>
    <mergeCell ref="E37:E38"/>
    <mergeCell ref="F37:F38"/>
    <mergeCell ref="G37:G38"/>
    <mergeCell ref="H31:H32"/>
    <mergeCell ref="I31:I32"/>
    <mergeCell ref="J31:J32"/>
    <mergeCell ref="B33:B36"/>
    <mergeCell ref="C33:C36"/>
    <mergeCell ref="D33:D36"/>
    <mergeCell ref="E33:E36"/>
    <mergeCell ref="F33:F36"/>
    <mergeCell ref="J33:J36"/>
    <mergeCell ref="B31:B32"/>
    <mergeCell ref="C31:C32"/>
    <mergeCell ref="D31:D32"/>
    <mergeCell ref="E31:E32"/>
    <mergeCell ref="F31:F32"/>
    <mergeCell ref="G31:G32"/>
    <mergeCell ref="H25:H26"/>
    <mergeCell ref="I25:I26"/>
    <mergeCell ref="J25:J26"/>
    <mergeCell ref="B27:B30"/>
    <mergeCell ref="C27:C30"/>
    <mergeCell ref="D27:D30"/>
    <mergeCell ref="E27:E30"/>
    <mergeCell ref="F27:F30"/>
    <mergeCell ref="J27:J30"/>
    <mergeCell ref="B25:B26"/>
    <mergeCell ref="C25:C26"/>
    <mergeCell ref="D25:D26"/>
    <mergeCell ref="E25:E26"/>
    <mergeCell ref="F25:F26"/>
    <mergeCell ref="G25:G26"/>
    <mergeCell ref="H19:H20"/>
    <mergeCell ref="I19:I20"/>
    <mergeCell ref="J19:J20"/>
    <mergeCell ref="B21:B24"/>
    <mergeCell ref="C21:C24"/>
    <mergeCell ref="D21:D24"/>
    <mergeCell ref="E21:E24"/>
    <mergeCell ref="F21:F24"/>
    <mergeCell ref="J21:J24"/>
    <mergeCell ref="B19:B20"/>
    <mergeCell ref="C19:C20"/>
    <mergeCell ref="D19:D20"/>
    <mergeCell ref="E19:E20"/>
    <mergeCell ref="F19:F20"/>
    <mergeCell ref="G19:G20"/>
    <mergeCell ref="H13:H14"/>
    <mergeCell ref="I13:I14"/>
    <mergeCell ref="J13:J14"/>
    <mergeCell ref="B15:B18"/>
    <mergeCell ref="C15:C18"/>
    <mergeCell ref="D15:D18"/>
    <mergeCell ref="E15:E18"/>
    <mergeCell ref="F15:F18"/>
    <mergeCell ref="J15:J18"/>
    <mergeCell ref="B13:B14"/>
    <mergeCell ref="C13:C14"/>
    <mergeCell ref="D13:D14"/>
    <mergeCell ref="E13:E14"/>
    <mergeCell ref="F13:F14"/>
    <mergeCell ref="G13:G14"/>
    <mergeCell ref="B2:B8"/>
    <mergeCell ref="C2:F2"/>
    <mergeCell ref="G2:I2"/>
    <mergeCell ref="J2:J3"/>
    <mergeCell ref="B9:B12"/>
    <mergeCell ref="C9:C12"/>
    <mergeCell ref="D9:D12"/>
    <mergeCell ref="E9:E12"/>
    <mergeCell ref="F9:F12"/>
    <mergeCell ref="J9:J12"/>
  </mergeCells>
  <phoneticPr fontId="7"/>
  <pageMargins left="0.78740157480314965" right="0.59055118110236227" top="0.78740157480314965" bottom="0.78740157480314965" header="0.51181102362204722" footer="0.51181102362204722"/>
  <pageSetup paperSize="9" scale="57" orientation="portrait" r:id="rId1"/>
  <headerFooter alignWithMargins="0"/>
  <rowBreaks count="1" manualBreakCount="1">
    <brk id="5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4482-45D7-4C68-9DA4-2DC4584B4420}">
  <sheetPr>
    <tabColor rgb="FFCCFFCC"/>
    <pageSetUpPr fitToPage="1"/>
  </sheetPr>
  <dimension ref="A1:K98"/>
  <sheetViews>
    <sheetView view="pageBreakPreview" zoomScale="70" zoomScaleNormal="70" zoomScaleSheetLayoutView="70" workbookViewId="0">
      <pane ySplit="7" topLeftCell="A8" activePane="bottomLeft" state="frozen"/>
      <selection activeCell="B83" sqref="B83:J94"/>
      <selection pane="bottomLeft" activeCell="B1" sqref="B1"/>
    </sheetView>
  </sheetViews>
  <sheetFormatPr defaultColWidth="9" defaultRowHeight="13.5"/>
  <cols>
    <col min="1" max="1" width="1.25" style="4" customWidth="1"/>
    <col min="2" max="2" width="21.25" style="4" bestFit="1" customWidth="1"/>
    <col min="3" max="3" width="11.75" style="4" customWidth="1"/>
    <col min="4" max="4" width="18" style="4" bestFit="1" customWidth="1"/>
    <col min="5" max="5" width="11" style="4" bestFit="1" customWidth="1"/>
    <col min="6" max="6" width="17.375" style="4" customWidth="1"/>
    <col min="7" max="7" width="16.75" style="4" bestFit="1" customWidth="1"/>
    <col min="8" max="8" width="16" style="4" bestFit="1" customWidth="1"/>
    <col min="9" max="9" width="17.375" style="4" customWidth="1"/>
    <col min="10" max="10" width="18.75" style="4" customWidth="1"/>
    <col min="11" max="11" width="3.625" style="4" customWidth="1"/>
    <col min="12" max="16384" width="9" style="4"/>
  </cols>
  <sheetData>
    <row r="1" spans="1:11" ht="19.5" thickBot="1">
      <c r="A1" s="1"/>
      <c r="B1" s="2" t="s">
        <v>0</v>
      </c>
      <c r="C1" s="3" t="s">
        <v>65</v>
      </c>
      <c r="D1" s="3"/>
      <c r="E1" s="3"/>
      <c r="F1" s="3"/>
      <c r="G1" s="3"/>
      <c r="H1" s="3"/>
      <c r="I1" s="3"/>
      <c r="J1" s="3"/>
      <c r="K1" s="1"/>
    </row>
    <row r="2" spans="1:11" ht="42.75" customHeight="1">
      <c r="A2" s="1"/>
      <c r="B2" s="98" t="s">
        <v>2</v>
      </c>
      <c r="C2" s="101" t="s">
        <v>3</v>
      </c>
      <c r="D2" s="101"/>
      <c r="E2" s="101"/>
      <c r="F2" s="102"/>
      <c r="G2" s="103" t="s">
        <v>4</v>
      </c>
      <c r="H2" s="101"/>
      <c r="I2" s="102"/>
      <c r="J2" s="104" t="s">
        <v>5</v>
      </c>
      <c r="K2" s="1"/>
    </row>
    <row r="3" spans="1:11" ht="30" customHeight="1">
      <c r="A3" s="1"/>
      <c r="B3" s="99"/>
      <c r="C3" s="5" t="s">
        <v>6</v>
      </c>
      <c r="D3" s="6" t="s">
        <v>7</v>
      </c>
      <c r="E3" s="7" t="s">
        <v>8</v>
      </c>
      <c r="F3" s="8" t="s">
        <v>9</v>
      </c>
      <c r="G3" s="9" t="s">
        <v>10</v>
      </c>
      <c r="H3" s="10" t="s">
        <v>11</v>
      </c>
      <c r="I3" s="8" t="s">
        <v>9</v>
      </c>
      <c r="J3" s="105"/>
      <c r="K3" s="1"/>
    </row>
    <row r="4" spans="1:11" ht="30" customHeight="1">
      <c r="A4" s="1"/>
      <c r="B4" s="99"/>
      <c r="C4" s="11"/>
      <c r="D4" s="12"/>
      <c r="E4" s="13"/>
      <c r="F4" s="14"/>
      <c r="G4" s="15" t="s">
        <v>12</v>
      </c>
      <c r="H4" s="16" t="s">
        <v>12</v>
      </c>
      <c r="I4" s="14"/>
      <c r="J4" s="17"/>
      <c r="K4" s="1"/>
    </row>
    <row r="5" spans="1:11" ht="30" customHeight="1">
      <c r="A5" s="1"/>
      <c r="B5" s="99"/>
      <c r="C5" s="18"/>
      <c r="D5" s="19"/>
      <c r="E5" s="20"/>
      <c r="F5" s="21"/>
      <c r="G5" s="15" t="s">
        <v>13</v>
      </c>
      <c r="H5" s="22" t="s">
        <v>13</v>
      </c>
      <c r="I5" s="21"/>
      <c r="J5" s="23"/>
      <c r="K5" s="1"/>
    </row>
    <row r="6" spans="1:11" ht="30" customHeight="1">
      <c r="A6" s="1"/>
      <c r="B6" s="99"/>
      <c r="C6" s="11"/>
      <c r="D6" s="12"/>
      <c r="E6" s="13"/>
      <c r="F6" s="14"/>
      <c r="G6" s="24" t="s">
        <v>14</v>
      </c>
      <c r="H6" s="24" t="s">
        <v>14</v>
      </c>
      <c r="I6" s="14"/>
      <c r="J6" s="17"/>
      <c r="K6" s="1"/>
    </row>
    <row r="7" spans="1:11" ht="30" customHeight="1">
      <c r="A7" s="1"/>
      <c r="B7" s="99"/>
      <c r="C7" s="18"/>
      <c r="D7" s="19"/>
      <c r="E7" s="20"/>
      <c r="F7" s="21"/>
      <c r="G7" s="25" t="s">
        <v>15</v>
      </c>
      <c r="H7" s="25" t="s">
        <v>15</v>
      </c>
      <c r="I7" s="21"/>
      <c r="J7" s="23"/>
      <c r="K7" s="1"/>
    </row>
    <row r="8" spans="1:11" ht="45" customHeight="1" thickBot="1">
      <c r="A8" s="1"/>
      <c r="B8" s="100"/>
      <c r="C8" s="26" t="s">
        <v>16</v>
      </c>
      <c r="D8" s="27" t="s">
        <v>17</v>
      </c>
      <c r="E8" s="28" t="s">
        <v>18</v>
      </c>
      <c r="F8" s="29" t="s">
        <v>19</v>
      </c>
      <c r="G8" s="30" t="s">
        <v>20</v>
      </c>
      <c r="H8" s="31" t="s">
        <v>21</v>
      </c>
      <c r="I8" s="32" t="s">
        <v>22</v>
      </c>
      <c r="J8" s="33" t="s">
        <v>23</v>
      </c>
      <c r="K8" s="1"/>
    </row>
    <row r="9" spans="1:11" ht="25.9" customHeight="1">
      <c r="A9" s="1"/>
      <c r="B9" s="106" t="s">
        <v>24</v>
      </c>
      <c r="C9" s="109">
        <v>1418</v>
      </c>
      <c r="D9" s="113">
        <v>0</v>
      </c>
      <c r="E9" s="117">
        <v>100</v>
      </c>
      <c r="F9" s="121">
        <f>ROUNDDOWN((C9*D9*((185-E9)/100)),2)</f>
        <v>0</v>
      </c>
      <c r="G9" s="34">
        <v>0</v>
      </c>
      <c r="H9" s="35">
        <v>0</v>
      </c>
      <c r="I9" s="36">
        <f>ROUNDDOWN(G9*H9,2)</f>
        <v>0</v>
      </c>
      <c r="J9" s="125">
        <f>ROUNDDOWN((F9)+SUM(I9:I12),0)</f>
        <v>0</v>
      </c>
      <c r="K9" s="1"/>
    </row>
    <row r="10" spans="1:11" ht="25.9" customHeight="1">
      <c r="A10" s="1"/>
      <c r="B10" s="99"/>
      <c r="C10" s="110"/>
      <c r="D10" s="114"/>
      <c r="E10" s="118"/>
      <c r="F10" s="122"/>
      <c r="G10" s="37">
        <v>0</v>
      </c>
      <c r="H10" s="66">
        <v>0</v>
      </c>
      <c r="I10" s="39">
        <f>ROUNDDOWN(G10*H10,2)</f>
        <v>0</v>
      </c>
      <c r="J10" s="235"/>
      <c r="K10" s="1"/>
    </row>
    <row r="11" spans="1:11" ht="25.9" customHeight="1">
      <c r="A11" s="1"/>
      <c r="B11" s="225"/>
      <c r="C11" s="227"/>
      <c r="D11" s="229"/>
      <c r="E11" s="231"/>
      <c r="F11" s="233"/>
      <c r="G11" s="40">
        <v>336000</v>
      </c>
      <c r="H11" s="35">
        <v>0</v>
      </c>
      <c r="I11" s="39">
        <f>ROUNDDOWN(G11*H11,2)</f>
        <v>0</v>
      </c>
      <c r="J11" s="235"/>
      <c r="K11" s="1"/>
    </row>
    <row r="12" spans="1:11" ht="25.9" customHeight="1">
      <c r="A12" s="1"/>
      <c r="B12" s="226"/>
      <c r="C12" s="228"/>
      <c r="D12" s="230"/>
      <c r="E12" s="232"/>
      <c r="F12" s="234"/>
      <c r="G12" s="37">
        <v>384000</v>
      </c>
      <c r="H12" s="41">
        <v>0</v>
      </c>
      <c r="I12" s="39">
        <f>ROUNDDOWN(G12*H12,2)</f>
        <v>0</v>
      </c>
      <c r="J12" s="236"/>
      <c r="K12" s="1"/>
    </row>
    <row r="13" spans="1:11" ht="25.9" customHeight="1">
      <c r="A13" s="1"/>
      <c r="B13" s="243" t="s">
        <v>25</v>
      </c>
      <c r="C13" s="245">
        <v>0</v>
      </c>
      <c r="D13" s="237">
        <v>0</v>
      </c>
      <c r="E13" s="247">
        <v>100</v>
      </c>
      <c r="F13" s="249">
        <f>ROUNDDOWN((C13*D13*(100/100)),2)</f>
        <v>0</v>
      </c>
      <c r="G13" s="251">
        <v>0</v>
      </c>
      <c r="H13" s="237">
        <v>0</v>
      </c>
      <c r="I13" s="239">
        <f>ROUNDDOWN(G13*H13,2)</f>
        <v>0</v>
      </c>
      <c r="J13" s="241">
        <f>ROUNDDOWN((F13+I13),0)</f>
        <v>0</v>
      </c>
      <c r="K13" s="1"/>
    </row>
    <row r="14" spans="1:11" ht="25.9" customHeight="1">
      <c r="A14" s="1"/>
      <c r="B14" s="244"/>
      <c r="C14" s="246"/>
      <c r="D14" s="238"/>
      <c r="E14" s="248"/>
      <c r="F14" s="250"/>
      <c r="G14" s="252"/>
      <c r="H14" s="238"/>
      <c r="I14" s="240"/>
      <c r="J14" s="242"/>
      <c r="K14" s="1"/>
    </row>
    <row r="15" spans="1:11" ht="25.9" customHeight="1">
      <c r="A15" s="1"/>
      <c r="B15" s="134" t="s">
        <v>26</v>
      </c>
      <c r="C15" s="110">
        <f>$C$9</f>
        <v>1418</v>
      </c>
      <c r="D15" s="135">
        <f>$D$9</f>
        <v>0</v>
      </c>
      <c r="E15" s="118">
        <v>100</v>
      </c>
      <c r="F15" s="122">
        <f>ROUNDDOWN((C15*D15*((185-E15)/100)),2)</f>
        <v>0</v>
      </c>
      <c r="G15" s="40">
        <v>0</v>
      </c>
      <c r="H15" s="42">
        <f>$H$9</f>
        <v>0</v>
      </c>
      <c r="I15" s="43">
        <f t="shared" ref="I15:I19" si="0">ROUNDDOWN(G15*H15,2)</f>
        <v>0</v>
      </c>
      <c r="J15" s="136">
        <f>ROUNDDOWN((F15)+SUM(I15:I18),0)</f>
        <v>0</v>
      </c>
      <c r="K15" s="1"/>
    </row>
    <row r="16" spans="1:11" ht="25.9" customHeight="1">
      <c r="A16" s="1"/>
      <c r="B16" s="99"/>
      <c r="C16" s="110"/>
      <c r="D16" s="135"/>
      <c r="E16" s="118"/>
      <c r="F16" s="122"/>
      <c r="G16" s="37">
        <v>0</v>
      </c>
      <c r="H16" s="44">
        <f>$H$10</f>
        <v>0</v>
      </c>
      <c r="I16" s="39">
        <f t="shared" si="0"/>
        <v>0</v>
      </c>
      <c r="J16" s="235"/>
      <c r="K16" s="1"/>
    </row>
    <row r="17" spans="1:11" ht="25.9" customHeight="1">
      <c r="A17" s="1"/>
      <c r="B17" s="225"/>
      <c r="C17" s="227"/>
      <c r="D17" s="119"/>
      <c r="E17" s="231"/>
      <c r="F17" s="233"/>
      <c r="G17" s="40">
        <v>305844</v>
      </c>
      <c r="H17" s="42">
        <f>$H$11</f>
        <v>0</v>
      </c>
      <c r="I17" s="43">
        <f t="shared" si="0"/>
        <v>0</v>
      </c>
      <c r="J17" s="235"/>
      <c r="K17" s="1"/>
    </row>
    <row r="18" spans="1:11" ht="25.9" customHeight="1">
      <c r="A18" s="1"/>
      <c r="B18" s="226"/>
      <c r="C18" s="228"/>
      <c r="D18" s="120"/>
      <c r="E18" s="232"/>
      <c r="F18" s="234"/>
      <c r="G18" s="37">
        <v>432948</v>
      </c>
      <c r="H18" s="67">
        <f>$H$12</f>
        <v>0</v>
      </c>
      <c r="I18" s="39">
        <f t="shared" si="0"/>
        <v>0</v>
      </c>
      <c r="J18" s="236"/>
      <c r="K18" s="1"/>
    </row>
    <row r="19" spans="1:11" ht="25.9" customHeight="1">
      <c r="A19" s="1"/>
      <c r="B19" s="243" t="s">
        <v>27</v>
      </c>
      <c r="C19" s="245">
        <f>$C$13</f>
        <v>0</v>
      </c>
      <c r="D19" s="253">
        <f>$D$13</f>
        <v>0</v>
      </c>
      <c r="E19" s="247">
        <v>100</v>
      </c>
      <c r="F19" s="249">
        <f>ROUNDDOWN((C19*D19*(100/100)),2)</f>
        <v>0</v>
      </c>
      <c r="G19" s="251">
        <v>0</v>
      </c>
      <c r="H19" s="253">
        <f>$H$13</f>
        <v>0</v>
      </c>
      <c r="I19" s="239">
        <f t="shared" si="0"/>
        <v>0</v>
      </c>
      <c r="J19" s="241">
        <f>ROUNDDOWN((F19+I19),0)</f>
        <v>0</v>
      </c>
      <c r="K19" s="1"/>
    </row>
    <row r="20" spans="1:11" ht="25.9" customHeight="1">
      <c r="A20" s="1"/>
      <c r="B20" s="244"/>
      <c r="C20" s="246"/>
      <c r="D20" s="255"/>
      <c r="E20" s="248"/>
      <c r="F20" s="250"/>
      <c r="G20" s="252"/>
      <c r="H20" s="254"/>
      <c r="I20" s="240"/>
      <c r="J20" s="242"/>
      <c r="K20" s="1"/>
    </row>
    <row r="21" spans="1:11" ht="25.9" customHeight="1">
      <c r="A21" s="1"/>
      <c r="B21" s="134" t="s">
        <v>28</v>
      </c>
      <c r="C21" s="110">
        <f>$C$9</f>
        <v>1418</v>
      </c>
      <c r="D21" s="135">
        <f>$D$9</f>
        <v>0</v>
      </c>
      <c r="E21" s="118">
        <v>100</v>
      </c>
      <c r="F21" s="122">
        <f>ROUNDDOWN((C21*D21*((185-E21)/100)),2)</f>
        <v>0</v>
      </c>
      <c r="G21" s="40">
        <v>0</v>
      </c>
      <c r="H21" s="42">
        <f>$H$9</f>
        <v>0</v>
      </c>
      <c r="I21" s="43">
        <f t="shared" ref="I21:I25" si="1">ROUNDDOWN(G21*H21,2)</f>
        <v>0</v>
      </c>
      <c r="J21" s="136">
        <f>ROUNDDOWN((F21)+SUM(I21:I24),0)</f>
        <v>0</v>
      </c>
      <c r="K21" s="1"/>
    </row>
    <row r="22" spans="1:11" ht="25.9" customHeight="1">
      <c r="A22" s="1"/>
      <c r="B22" s="99"/>
      <c r="C22" s="110"/>
      <c r="D22" s="135"/>
      <c r="E22" s="118"/>
      <c r="F22" s="122"/>
      <c r="G22" s="37">
        <v>0</v>
      </c>
      <c r="H22" s="44">
        <f>$H$10</f>
        <v>0</v>
      </c>
      <c r="I22" s="39">
        <f t="shared" si="1"/>
        <v>0</v>
      </c>
      <c r="J22" s="235"/>
      <c r="K22" s="1"/>
    </row>
    <row r="23" spans="1:11" ht="25.9" customHeight="1">
      <c r="A23" s="1"/>
      <c r="B23" s="225"/>
      <c r="C23" s="227"/>
      <c r="D23" s="119"/>
      <c r="E23" s="231"/>
      <c r="F23" s="233"/>
      <c r="G23" s="40">
        <v>350350</v>
      </c>
      <c r="H23" s="42">
        <f>$H$11</f>
        <v>0</v>
      </c>
      <c r="I23" s="43">
        <f t="shared" si="1"/>
        <v>0</v>
      </c>
      <c r="J23" s="235"/>
      <c r="K23" s="1"/>
    </row>
    <row r="24" spans="1:11" ht="25.9" customHeight="1">
      <c r="A24" s="1"/>
      <c r="B24" s="226"/>
      <c r="C24" s="228"/>
      <c r="D24" s="120"/>
      <c r="E24" s="232"/>
      <c r="F24" s="234"/>
      <c r="G24" s="37">
        <v>370370</v>
      </c>
      <c r="H24" s="67">
        <f>$H$12</f>
        <v>0</v>
      </c>
      <c r="I24" s="39">
        <f t="shared" si="1"/>
        <v>0</v>
      </c>
      <c r="J24" s="236"/>
      <c r="K24" s="1"/>
    </row>
    <row r="25" spans="1:11" ht="25.9" customHeight="1">
      <c r="A25" s="1"/>
      <c r="B25" s="243" t="s">
        <v>29</v>
      </c>
      <c r="C25" s="245">
        <f>$C$13</f>
        <v>0</v>
      </c>
      <c r="D25" s="253">
        <f>$D$13</f>
        <v>0</v>
      </c>
      <c r="E25" s="247">
        <v>100</v>
      </c>
      <c r="F25" s="249">
        <f>ROUNDDOWN((C25*D25*(100/100)),2)</f>
        <v>0</v>
      </c>
      <c r="G25" s="251">
        <v>0</v>
      </c>
      <c r="H25" s="253">
        <f>$H$13</f>
        <v>0</v>
      </c>
      <c r="I25" s="239">
        <f t="shared" si="1"/>
        <v>0</v>
      </c>
      <c r="J25" s="241">
        <f>ROUNDDOWN((F25+I25),0)</f>
        <v>0</v>
      </c>
      <c r="K25" s="1"/>
    </row>
    <row r="26" spans="1:11" ht="25.9" customHeight="1">
      <c r="A26" s="1"/>
      <c r="B26" s="244"/>
      <c r="C26" s="246"/>
      <c r="D26" s="255"/>
      <c r="E26" s="248"/>
      <c r="F26" s="250"/>
      <c r="G26" s="252"/>
      <c r="H26" s="254"/>
      <c r="I26" s="240"/>
      <c r="J26" s="242"/>
      <c r="K26" s="1"/>
    </row>
    <row r="27" spans="1:11" ht="25.9" customHeight="1">
      <c r="A27" s="1"/>
      <c r="B27" s="134" t="s">
        <v>30</v>
      </c>
      <c r="C27" s="110">
        <f>$C$9</f>
        <v>1418</v>
      </c>
      <c r="D27" s="135">
        <f>$D$9</f>
        <v>0</v>
      </c>
      <c r="E27" s="118">
        <v>100</v>
      </c>
      <c r="F27" s="122">
        <f>ROUNDDOWN((C27*D27*((185-E27)/100)),2)</f>
        <v>0</v>
      </c>
      <c r="G27" s="40">
        <v>281996</v>
      </c>
      <c r="H27" s="42">
        <f>$H$9</f>
        <v>0</v>
      </c>
      <c r="I27" s="43">
        <f t="shared" ref="I27:I31" si="2">ROUNDDOWN(G27*H27,2)</f>
        <v>0</v>
      </c>
      <c r="J27" s="136">
        <f>ROUNDDOWN((F27)+SUM(I27:I30),0)</f>
        <v>0</v>
      </c>
      <c r="K27" s="1"/>
    </row>
    <row r="28" spans="1:11" ht="25.9" customHeight="1">
      <c r="A28" s="1"/>
      <c r="B28" s="99"/>
      <c r="C28" s="110"/>
      <c r="D28" s="135"/>
      <c r="E28" s="118"/>
      <c r="F28" s="122"/>
      <c r="G28" s="37">
        <v>76908</v>
      </c>
      <c r="H28" s="68">
        <f>$H$10</f>
        <v>0</v>
      </c>
      <c r="I28" s="39">
        <f t="shared" si="2"/>
        <v>0</v>
      </c>
      <c r="J28" s="235"/>
      <c r="K28" s="1"/>
    </row>
    <row r="29" spans="1:11" ht="25.9" customHeight="1">
      <c r="A29" s="1"/>
      <c r="B29" s="225"/>
      <c r="C29" s="227"/>
      <c r="D29" s="119"/>
      <c r="E29" s="231"/>
      <c r="F29" s="233"/>
      <c r="G29" s="40">
        <v>0</v>
      </c>
      <c r="H29" s="68">
        <f>$H$11</f>
        <v>0</v>
      </c>
      <c r="I29" s="43">
        <f t="shared" si="2"/>
        <v>0</v>
      </c>
      <c r="J29" s="235"/>
      <c r="K29" s="1"/>
    </row>
    <row r="30" spans="1:11" ht="25.9" customHeight="1">
      <c r="A30" s="1"/>
      <c r="B30" s="226"/>
      <c r="C30" s="228"/>
      <c r="D30" s="120"/>
      <c r="E30" s="232"/>
      <c r="F30" s="234"/>
      <c r="G30" s="37">
        <v>374680</v>
      </c>
      <c r="H30" s="42">
        <f>$H$12</f>
        <v>0</v>
      </c>
      <c r="I30" s="39">
        <f t="shared" si="2"/>
        <v>0</v>
      </c>
      <c r="J30" s="236"/>
      <c r="K30" s="1"/>
    </row>
    <row r="31" spans="1:11" ht="25.9" customHeight="1">
      <c r="A31" s="1"/>
      <c r="B31" s="243" t="s">
        <v>31</v>
      </c>
      <c r="C31" s="245">
        <f>$C$13</f>
        <v>0</v>
      </c>
      <c r="D31" s="253">
        <f>$D$13</f>
        <v>0</v>
      </c>
      <c r="E31" s="247">
        <v>100</v>
      </c>
      <c r="F31" s="249">
        <f>ROUNDDOWN((C31*D31*(100/100)),2)</f>
        <v>0</v>
      </c>
      <c r="G31" s="251">
        <v>0</v>
      </c>
      <c r="H31" s="253">
        <f>$H$13</f>
        <v>0</v>
      </c>
      <c r="I31" s="239">
        <f t="shared" si="2"/>
        <v>0</v>
      </c>
      <c r="J31" s="241">
        <f>ROUNDDOWN((F31+I31),0)</f>
        <v>0</v>
      </c>
      <c r="K31" s="1"/>
    </row>
    <row r="32" spans="1:11" ht="25.9" customHeight="1">
      <c r="A32" s="1"/>
      <c r="B32" s="244"/>
      <c r="C32" s="246"/>
      <c r="D32" s="255"/>
      <c r="E32" s="248"/>
      <c r="F32" s="250"/>
      <c r="G32" s="252"/>
      <c r="H32" s="254"/>
      <c r="I32" s="240"/>
      <c r="J32" s="242"/>
      <c r="K32" s="1"/>
    </row>
    <row r="33" spans="1:11" ht="25.9" customHeight="1">
      <c r="A33" s="1"/>
      <c r="B33" s="134" t="s">
        <v>32</v>
      </c>
      <c r="C33" s="110">
        <f>$C$9</f>
        <v>1418</v>
      </c>
      <c r="D33" s="135">
        <f>$D$9</f>
        <v>0</v>
      </c>
      <c r="E33" s="118">
        <v>100</v>
      </c>
      <c r="F33" s="122">
        <f>ROUNDDOWN((C33*D33*((185-E33)/100)),2)</f>
        <v>0</v>
      </c>
      <c r="G33" s="40">
        <v>264275</v>
      </c>
      <c r="H33" s="42">
        <f>$H$9</f>
        <v>0</v>
      </c>
      <c r="I33" s="43">
        <f t="shared" ref="I33:I37" si="3">ROUNDDOWN(G33*H33,2)</f>
        <v>0</v>
      </c>
      <c r="J33" s="136">
        <f>ROUNDDOWN((F33)+SUM(I33:I36),0)</f>
        <v>0</v>
      </c>
      <c r="K33" s="1"/>
    </row>
    <row r="34" spans="1:11" ht="25.9" customHeight="1">
      <c r="A34" s="1"/>
      <c r="B34" s="99"/>
      <c r="C34" s="110"/>
      <c r="D34" s="135"/>
      <c r="E34" s="118"/>
      <c r="F34" s="122"/>
      <c r="G34" s="37">
        <v>72075</v>
      </c>
      <c r="H34" s="68">
        <f>$H$10</f>
        <v>0</v>
      </c>
      <c r="I34" s="39">
        <f t="shared" si="3"/>
        <v>0</v>
      </c>
      <c r="J34" s="235"/>
      <c r="K34" s="1"/>
    </row>
    <row r="35" spans="1:11" ht="25.9" customHeight="1">
      <c r="A35" s="1"/>
      <c r="B35" s="225"/>
      <c r="C35" s="227"/>
      <c r="D35" s="119"/>
      <c r="E35" s="231"/>
      <c r="F35" s="233"/>
      <c r="G35" s="40">
        <v>0</v>
      </c>
      <c r="H35" s="68">
        <f>$H$11</f>
        <v>0</v>
      </c>
      <c r="I35" s="43">
        <f t="shared" si="3"/>
        <v>0</v>
      </c>
      <c r="J35" s="235"/>
      <c r="K35" s="1"/>
    </row>
    <row r="36" spans="1:11" ht="25.9" customHeight="1">
      <c r="A36" s="1"/>
      <c r="B36" s="226"/>
      <c r="C36" s="228"/>
      <c r="D36" s="120"/>
      <c r="E36" s="232"/>
      <c r="F36" s="234"/>
      <c r="G36" s="37">
        <v>378634</v>
      </c>
      <c r="H36" s="42">
        <f>$H$12</f>
        <v>0</v>
      </c>
      <c r="I36" s="39">
        <f t="shared" si="3"/>
        <v>0</v>
      </c>
      <c r="J36" s="236"/>
      <c r="K36" s="1"/>
    </row>
    <row r="37" spans="1:11" ht="25.9" customHeight="1">
      <c r="A37" s="1"/>
      <c r="B37" s="243" t="s">
        <v>33</v>
      </c>
      <c r="C37" s="245">
        <f>$C$13</f>
        <v>0</v>
      </c>
      <c r="D37" s="253">
        <f>$D$13</f>
        <v>0</v>
      </c>
      <c r="E37" s="247">
        <v>100</v>
      </c>
      <c r="F37" s="249">
        <f>ROUNDDOWN((C37*D37*(100/100)),2)</f>
        <v>0</v>
      </c>
      <c r="G37" s="251">
        <v>0</v>
      </c>
      <c r="H37" s="253">
        <f>$H$13</f>
        <v>0</v>
      </c>
      <c r="I37" s="239">
        <f t="shared" si="3"/>
        <v>0</v>
      </c>
      <c r="J37" s="241">
        <f>ROUNDDOWN((F37+I37),0)</f>
        <v>0</v>
      </c>
      <c r="K37" s="1"/>
    </row>
    <row r="38" spans="1:11" ht="25.9" customHeight="1">
      <c r="A38" s="1"/>
      <c r="B38" s="244"/>
      <c r="C38" s="246"/>
      <c r="D38" s="255"/>
      <c r="E38" s="248"/>
      <c r="F38" s="250"/>
      <c r="G38" s="252"/>
      <c r="H38" s="254"/>
      <c r="I38" s="240"/>
      <c r="J38" s="242"/>
      <c r="K38" s="1"/>
    </row>
    <row r="39" spans="1:11" ht="25.9" customHeight="1">
      <c r="A39" s="1"/>
      <c r="B39" s="134" t="s">
        <v>34</v>
      </c>
      <c r="C39" s="110">
        <f>$C$9</f>
        <v>1418</v>
      </c>
      <c r="D39" s="135">
        <f>$D$9</f>
        <v>0</v>
      </c>
      <c r="E39" s="118">
        <v>100</v>
      </c>
      <c r="F39" s="122">
        <f>ROUNDDOWN((C39*D39*((185-E39)/100)),2)</f>
        <v>0</v>
      </c>
      <c r="G39" s="40">
        <v>255816</v>
      </c>
      <c r="H39" s="42">
        <f>$H$9</f>
        <v>0</v>
      </c>
      <c r="I39" s="43">
        <f t="shared" ref="I39:I43" si="4">ROUNDDOWN(G39*H39,2)</f>
        <v>0</v>
      </c>
      <c r="J39" s="136">
        <f>ROUNDDOWN((F39)+SUM(I39:I42),0)</f>
        <v>0</v>
      </c>
      <c r="K39" s="1"/>
    </row>
    <row r="40" spans="1:11" ht="25.9" customHeight="1">
      <c r="A40" s="1"/>
      <c r="B40" s="99"/>
      <c r="C40" s="110"/>
      <c r="D40" s="135"/>
      <c r="E40" s="118"/>
      <c r="F40" s="122"/>
      <c r="G40" s="37">
        <v>69768</v>
      </c>
      <c r="H40" s="68">
        <f>$H$10</f>
        <v>0</v>
      </c>
      <c r="I40" s="39">
        <f t="shared" si="4"/>
        <v>0</v>
      </c>
      <c r="J40" s="235"/>
      <c r="K40" s="1"/>
    </row>
    <row r="41" spans="1:11" ht="25.9" customHeight="1">
      <c r="A41" s="1"/>
      <c r="B41" s="225"/>
      <c r="C41" s="227"/>
      <c r="D41" s="119"/>
      <c r="E41" s="231"/>
      <c r="F41" s="233"/>
      <c r="G41" s="40">
        <v>0</v>
      </c>
      <c r="H41" s="68">
        <f>$H$11</f>
        <v>0</v>
      </c>
      <c r="I41" s="43">
        <f t="shared" si="4"/>
        <v>0</v>
      </c>
      <c r="J41" s="235"/>
      <c r="K41" s="1"/>
    </row>
    <row r="42" spans="1:11" ht="25.9" customHeight="1">
      <c r="A42" s="1"/>
      <c r="B42" s="226"/>
      <c r="C42" s="228"/>
      <c r="D42" s="120"/>
      <c r="E42" s="232"/>
      <c r="F42" s="234"/>
      <c r="G42" s="37">
        <v>372096</v>
      </c>
      <c r="H42" s="42">
        <f>$H$12</f>
        <v>0</v>
      </c>
      <c r="I42" s="39">
        <f t="shared" si="4"/>
        <v>0</v>
      </c>
      <c r="J42" s="236"/>
      <c r="K42" s="1"/>
    </row>
    <row r="43" spans="1:11" ht="25.9" customHeight="1">
      <c r="A43" s="1"/>
      <c r="B43" s="243" t="s">
        <v>35</v>
      </c>
      <c r="C43" s="245">
        <f>$C$13</f>
        <v>0</v>
      </c>
      <c r="D43" s="253">
        <f>$D$13</f>
        <v>0</v>
      </c>
      <c r="E43" s="247">
        <v>100</v>
      </c>
      <c r="F43" s="249">
        <f>ROUNDDOWN((C43*D43*(100/100)),2)</f>
        <v>0</v>
      </c>
      <c r="G43" s="251">
        <v>0</v>
      </c>
      <c r="H43" s="253">
        <f>$H$13</f>
        <v>0</v>
      </c>
      <c r="I43" s="239">
        <f t="shared" si="4"/>
        <v>0</v>
      </c>
      <c r="J43" s="241">
        <f>ROUNDDOWN((F43+I43),0)</f>
        <v>0</v>
      </c>
      <c r="K43" s="1"/>
    </row>
    <row r="44" spans="1:11" ht="25.9" customHeight="1">
      <c r="A44" s="1"/>
      <c r="B44" s="244"/>
      <c r="C44" s="246"/>
      <c r="D44" s="255"/>
      <c r="E44" s="248"/>
      <c r="F44" s="250"/>
      <c r="G44" s="252"/>
      <c r="H44" s="254"/>
      <c r="I44" s="240"/>
      <c r="J44" s="242"/>
      <c r="K44" s="1"/>
    </row>
    <row r="45" spans="1:11" ht="25.9" customHeight="1">
      <c r="A45" s="1"/>
      <c r="B45" s="151" t="s">
        <v>36</v>
      </c>
      <c r="C45" s="153">
        <f>$C$9</f>
        <v>1418</v>
      </c>
      <c r="D45" s="154">
        <f>$D$9</f>
        <v>0</v>
      </c>
      <c r="E45" s="156">
        <v>100</v>
      </c>
      <c r="F45" s="157">
        <f>ROUNDDOWN((C45*D45*((185-E45)/100)),2)</f>
        <v>0</v>
      </c>
      <c r="G45" s="45">
        <v>0</v>
      </c>
      <c r="H45" s="46">
        <f>$H$9</f>
        <v>0</v>
      </c>
      <c r="I45" s="47">
        <f t="shared" ref="I45:I49" si="5">ROUNDDOWN(G45*H45,2)</f>
        <v>0</v>
      </c>
      <c r="J45" s="158">
        <f>ROUNDDOWN((F45)+SUM(I45:I48),0)</f>
        <v>0</v>
      </c>
      <c r="K45" s="1"/>
    </row>
    <row r="46" spans="1:11" ht="25.9" customHeight="1">
      <c r="A46" s="1"/>
      <c r="B46" s="99"/>
      <c r="C46" s="110"/>
      <c r="D46" s="135"/>
      <c r="E46" s="118"/>
      <c r="F46" s="122"/>
      <c r="G46" s="37">
        <v>0</v>
      </c>
      <c r="H46" s="44">
        <f>$H$10</f>
        <v>0</v>
      </c>
      <c r="I46" s="39">
        <f t="shared" si="5"/>
        <v>0</v>
      </c>
      <c r="J46" s="235"/>
      <c r="K46" s="1"/>
    </row>
    <row r="47" spans="1:11" ht="25.9" customHeight="1">
      <c r="A47" s="1"/>
      <c r="B47" s="225"/>
      <c r="C47" s="227"/>
      <c r="D47" s="119"/>
      <c r="E47" s="231"/>
      <c r="F47" s="233"/>
      <c r="G47" s="40">
        <v>348348</v>
      </c>
      <c r="H47" s="42">
        <f>$H$11</f>
        <v>0</v>
      </c>
      <c r="I47" s="43">
        <f t="shared" si="5"/>
        <v>0</v>
      </c>
      <c r="J47" s="235"/>
      <c r="K47" s="1"/>
    </row>
    <row r="48" spans="1:11" ht="25.9" customHeight="1">
      <c r="A48" s="1"/>
      <c r="B48" s="256"/>
      <c r="C48" s="257"/>
      <c r="D48" s="155"/>
      <c r="E48" s="258"/>
      <c r="F48" s="259"/>
      <c r="G48" s="48">
        <v>363660</v>
      </c>
      <c r="H48" s="69">
        <f>$H$12</f>
        <v>0</v>
      </c>
      <c r="I48" s="50">
        <f t="shared" si="5"/>
        <v>0</v>
      </c>
      <c r="J48" s="260"/>
      <c r="K48" s="1"/>
    </row>
    <row r="49" spans="1:11" ht="25.9" customHeight="1">
      <c r="A49" s="1"/>
      <c r="B49" s="264" t="s">
        <v>37</v>
      </c>
      <c r="C49" s="265">
        <f>$C$13</f>
        <v>0</v>
      </c>
      <c r="D49" s="261">
        <f>$D$13</f>
        <v>0</v>
      </c>
      <c r="E49" s="266">
        <v>100</v>
      </c>
      <c r="F49" s="267">
        <f>ROUNDDOWN((C49*D49*(100/100)),2)</f>
        <v>0</v>
      </c>
      <c r="G49" s="268">
        <v>0</v>
      </c>
      <c r="H49" s="261">
        <f>$H$13</f>
        <v>0</v>
      </c>
      <c r="I49" s="262">
        <f t="shared" si="5"/>
        <v>0</v>
      </c>
      <c r="J49" s="263">
        <f>ROUNDDOWN((F49+I49),0)</f>
        <v>0</v>
      </c>
      <c r="K49" s="1"/>
    </row>
    <row r="50" spans="1:11" ht="25.9" customHeight="1">
      <c r="A50" s="1"/>
      <c r="B50" s="244"/>
      <c r="C50" s="246"/>
      <c r="D50" s="255"/>
      <c r="E50" s="248"/>
      <c r="F50" s="250"/>
      <c r="G50" s="252"/>
      <c r="H50" s="254"/>
      <c r="I50" s="240"/>
      <c r="J50" s="242"/>
      <c r="K50" s="1"/>
    </row>
    <row r="51" spans="1:11" ht="25.9" customHeight="1">
      <c r="A51" s="1"/>
      <c r="B51" s="134" t="s">
        <v>38</v>
      </c>
      <c r="C51" s="110">
        <f>$C$9</f>
        <v>1418</v>
      </c>
      <c r="D51" s="135">
        <f>$D$9</f>
        <v>0</v>
      </c>
      <c r="E51" s="118">
        <v>100</v>
      </c>
      <c r="F51" s="122">
        <f>ROUNDDOWN((C51*D51*((185-E51)/100)),2)</f>
        <v>0</v>
      </c>
      <c r="G51" s="40">
        <v>0</v>
      </c>
      <c r="H51" s="42">
        <f>$H$9</f>
        <v>0</v>
      </c>
      <c r="I51" s="43">
        <f t="shared" ref="I51:I55" si="6">ROUNDDOWN(G51*H51,2)</f>
        <v>0</v>
      </c>
      <c r="J51" s="136">
        <f>ROUNDDOWN((F51)+SUM(I51:I54),0)</f>
        <v>0</v>
      </c>
      <c r="K51" s="1"/>
    </row>
    <row r="52" spans="1:11" ht="25.9" customHeight="1">
      <c r="A52" s="1"/>
      <c r="B52" s="99"/>
      <c r="C52" s="110"/>
      <c r="D52" s="135"/>
      <c r="E52" s="118"/>
      <c r="F52" s="122"/>
      <c r="G52" s="37">
        <v>0</v>
      </c>
      <c r="H52" s="44">
        <f>$H$10</f>
        <v>0</v>
      </c>
      <c r="I52" s="39">
        <f t="shared" si="6"/>
        <v>0</v>
      </c>
      <c r="J52" s="235"/>
      <c r="K52" s="1"/>
    </row>
    <row r="53" spans="1:11" ht="25.9" customHeight="1">
      <c r="A53" s="1"/>
      <c r="B53" s="225"/>
      <c r="C53" s="227"/>
      <c r="D53" s="119"/>
      <c r="E53" s="231"/>
      <c r="F53" s="233"/>
      <c r="G53" s="40">
        <v>321034</v>
      </c>
      <c r="H53" s="42">
        <f>$H$11</f>
        <v>0</v>
      </c>
      <c r="I53" s="43">
        <f t="shared" si="6"/>
        <v>0</v>
      </c>
      <c r="J53" s="235"/>
      <c r="K53" s="1"/>
    </row>
    <row r="54" spans="1:11" ht="25.9" customHeight="1">
      <c r="A54" s="1"/>
      <c r="B54" s="226"/>
      <c r="C54" s="228"/>
      <c r="D54" s="120"/>
      <c r="E54" s="232"/>
      <c r="F54" s="234"/>
      <c r="G54" s="37">
        <v>396806</v>
      </c>
      <c r="H54" s="67">
        <f>$H$12</f>
        <v>0</v>
      </c>
      <c r="I54" s="39">
        <f t="shared" si="6"/>
        <v>0</v>
      </c>
      <c r="J54" s="236"/>
      <c r="K54" s="1"/>
    </row>
    <row r="55" spans="1:11" ht="25.9" customHeight="1">
      <c r="A55" s="1"/>
      <c r="B55" s="243" t="s">
        <v>39</v>
      </c>
      <c r="C55" s="245">
        <f>$C$13</f>
        <v>0</v>
      </c>
      <c r="D55" s="253">
        <f>$D$13</f>
        <v>0</v>
      </c>
      <c r="E55" s="247">
        <v>100</v>
      </c>
      <c r="F55" s="249">
        <f>ROUNDDOWN((C55*D55*(100/100)),2)</f>
        <v>0</v>
      </c>
      <c r="G55" s="251">
        <v>0</v>
      </c>
      <c r="H55" s="253">
        <f>$H$13</f>
        <v>0</v>
      </c>
      <c r="I55" s="239">
        <f t="shared" si="6"/>
        <v>0</v>
      </c>
      <c r="J55" s="241">
        <f>ROUNDDOWN((F55+I55),0)</f>
        <v>0</v>
      </c>
      <c r="K55" s="1"/>
    </row>
    <row r="56" spans="1:11" ht="25.9" customHeight="1">
      <c r="A56" s="1"/>
      <c r="B56" s="244"/>
      <c r="C56" s="246"/>
      <c r="D56" s="255"/>
      <c r="E56" s="248"/>
      <c r="F56" s="250"/>
      <c r="G56" s="252"/>
      <c r="H56" s="254"/>
      <c r="I56" s="240"/>
      <c r="J56" s="242"/>
      <c r="K56" s="1"/>
    </row>
    <row r="57" spans="1:11" ht="25.9" customHeight="1">
      <c r="A57" s="1"/>
      <c r="B57" s="134" t="s">
        <v>40</v>
      </c>
      <c r="C57" s="110">
        <f>$C$9</f>
        <v>1418</v>
      </c>
      <c r="D57" s="135">
        <f>$D$9</f>
        <v>0</v>
      </c>
      <c r="E57" s="118">
        <v>100</v>
      </c>
      <c r="F57" s="122">
        <f>ROUNDDOWN((C57*D57*((185-E57)/100)),2)</f>
        <v>0</v>
      </c>
      <c r="G57" s="40">
        <v>0</v>
      </c>
      <c r="H57" s="42">
        <f>$H$9</f>
        <v>0</v>
      </c>
      <c r="I57" s="43">
        <f t="shared" ref="I57:I61" si="7">ROUNDDOWN(G57*H57,2)</f>
        <v>0</v>
      </c>
      <c r="J57" s="136">
        <f>ROUNDDOWN((F57)+SUM(I57:I60),0)</f>
        <v>0</v>
      </c>
      <c r="K57" s="1"/>
    </row>
    <row r="58" spans="1:11" ht="25.9" customHeight="1">
      <c r="A58" s="1"/>
      <c r="B58" s="99"/>
      <c r="C58" s="110"/>
      <c r="D58" s="135"/>
      <c r="E58" s="118"/>
      <c r="F58" s="122"/>
      <c r="G58" s="37">
        <v>0</v>
      </c>
      <c r="H58" s="44">
        <f>$H$10</f>
        <v>0</v>
      </c>
      <c r="I58" s="39">
        <f t="shared" si="7"/>
        <v>0</v>
      </c>
      <c r="J58" s="235"/>
      <c r="K58" s="1"/>
    </row>
    <row r="59" spans="1:11" ht="25.9" customHeight="1">
      <c r="A59" s="1"/>
      <c r="B59" s="225"/>
      <c r="C59" s="227"/>
      <c r="D59" s="119"/>
      <c r="E59" s="231"/>
      <c r="F59" s="233"/>
      <c r="G59" s="40">
        <v>351400</v>
      </c>
      <c r="H59" s="42">
        <f>$H$11</f>
        <v>0</v>
      </c>
      <c r="I59" s="43">
        <f t="shared" si="7"/>
        <v>0</v>
      </c>
      <c r="J59" s="235"/>
      <c r="K59" s="1"/>
    </row>
    <row r="60" spans="1:11" ht="25.9" customHeight="1">
      <c r="A60" s="1"/>
      <c r="B60" s="226"/>
      <c r="C60" s="228"/>
      <c r="D60" s="120"/>
      <c r="E60" s="232"/>
      <c r="F60" s="234"/>
      <c r="G60" s="37">
        <v>395576</v>
      </c>
      <c r="H60" s="67">
        <f>$H$12</f>
        <v>0</v>
      </c>
      <c r="I60" s="39">
        <f t="shared" si="7"/>
        <v>0</v>
      </c>
      <c r="J60" s="236"/>
      <c r="K60" s="1"/>
    </row>
    <row r="61" spans="1:11" ht="25.9" customHeight="1">
      <c r="A61" s="1"/>
      <c r="B61" s="243" t="s">
        <v>41</v>
      </c>
      <c r="C61" s="245">
        <f>$C$13</f>
        <v>0</v>
      </c>
      <c r="D61" s="253">
        <f>$D$13</f>
        <v>0</v>
      </c>
      <c r="E61" s="247">
        <v>100</v>
      </c>
      <c r="F61" s="249">
        <f>ROUNDDOWN((C61*D61*(100/100)),2)</f>
        <v>0</v>
      </c>
      <c r="G61" s="251">
        <v>0</v>
      </c>
      <c r="H61" s="253">
        <f>$H$13</f>
        <v>0</v>
      </c>
      <c r="I61" s="239">
        <f t="shared" si="7"/>
        <v>0</v>
      </c>
      <c r="J61" s="241">
        <f>ROUNDDOWN((F61+I61),0)</f>
        <v>0</v>
      </c>
      <c r="K61" s="1"/>
    </row>
    <row r="62" spans="1:11" ht="25.9" customHeight="1">
      <c r="A62" s="1"/>
      <c r="B62" s="244"/>
      <c r="C62" s="246"/>
      <c r="D62" s="255"/>
      <c r="E62" s="248"/>
      <c r="F62" s="250"/>
      <c r="G62" s="252"/>
      <c r="H62" s="254"/>
      <c r="I62" s="240"/>
      <c r="J62" s="242"/>
      <c r="K62" s="1"/>
    </row>
    <row r="63" spans="1:11" ht="25.9" customHeight="1">
      <c r="A63" s="1"/>
      <c r="B63" s="134" t="s">
        <v>42</v>
      </c>
      <c r="C63" s="110">
        <f>$C$9</f>
        <v>1418</v>
      </c>
      <c r="D63" s="135">
        <f>$D$9</f>
        <v>0</v>
      </c>
      <c r="E63" s="118">
        <v>100</v>
      </c>
      <c r="F63" s="122">
        <f>ROUNDDOWN((C63*D63*((185-E63)/100)),2)</f>
        <v>0</v>
      </c>
      <c r="G63" s="40">
        <v>0</v>
      </c>
      <c r="H63" s="42">
        <f>$H$9</f>
        <v>0</v>
      </c>
      <c r="I63" s="43">
        <f t="shared" ref="I63:I67" si="8">ROUNDDOWN(G63*H63,2)</f>
        <v>0</v>
      </c>
      <c r="J63" s="136">
        <f>ROUNDDOWN((F63)+SUM(I63:I66),0)</f>
        <v>0</v>
      </c>
      <c r="K63" s="1"/>
    </row>
    <row r="64" spans="1:11" ht="25.9" customHeight="1">
      <c r="A64" s="1"/>
      <c r="B64" s="99"/>
      <c r="C64" s="110"/>
      <c r="D64" s="135"/>
      <c r="E64" s="118"/>
      <c r="F64" s="122"/>
      <c r="G64" s="37">
        <v>0</v>
      </c>
      <c r="H64" s="44">
        <f>$H$10</f>
        <v>0</v>
      </c>
      <c r="I64" s="39">
        <f t="shared" si="8"/>
        <v>0</v>
      </c>
      <c r="J64" s="235"/>
      <c r="K64" s="1"/>
    </row>
    <row r="65" spans="1:11" ht="25.9" customHeight="1">
      <c r="A65" s="1"/>
      <c r="B65" s="225"/>
      <c r="C65" s="227"/>
      <c r="D65" s="119"/>
      <c r="E65" s="231"/>
      <c r="F65" s="233"/>
      <c r="G65" s="40">
        <v>316526</v>
      </c>
      <c r="H65" s="42">
        <f>$H$11</f>
        <v>0</v>
      </c>
      <c r="I65" s="43">
        <f t="shared" si="8"/>
        <v>0</v>
      </c>
      <c r="J65" s="235"/>
      <c r="K65" s="1"/>
    </row>
    <row r="66" spans="1:11" ht="25.9" customHeight="1">
      <c r="A66" s="1"/>
      <c r="B66" s="226"/>
      <c r="C66" s="228"/>
      <c r="D66" s="120"/>
      <c r="E66" s="232"/>
      <c r="F66" s="234"/>
      <c r="G66" s="37">
        <v>414826</v>
      </c>
      <c r="H66" s="67">
        <f>$H$12</f>
        <v>0</v>
      </c>
      <c r="I66" s="39">
        <f t="shared" si="8"/>
        <v>0</v>
      </c>
      <c r="J66" s="236"/>
      <c r="K66" s="1"/>
    </row>
    <row r="67" spans="1:11" ht="25.9" customHeight="1">
      <c r="A67" s="1"/>
      <c r="B67" s="243" t="s">
        <v>43</v>
      </c>
      <c r="C67" s="245">
        <f>$C$13</f>
        <v>0</v>
      </c>
      <c r="D67" s="253">
        <f>$D$13</f>
        <v>0</v>
      </c>
      <c r="E67" s="247">
        <v>100</v>
      </c>
      <c r="F67" s="249">
        <f>ROUNDDOWN((C67*D67*(100/100)),2)</f>
        <v>0</v>
      </c>
      <c r="G67" s="251">
        <v>0</v>
      </c>
      <c r="H67" s="253">
        <f>$H$13</f>
        <v>0</v>
      </c>
      <c r="I67" s="239">
        <f t="shared" si="8"/>
        <v>0</v>
      </c>
      <c r="J67" s="241">
        <f>ROUNDDOWN((F67+I67),0)</f>
        <v>0</v>
      </c>
      <c r="K67" s="1"/>
    </row>
    <row r="68" spans="1:11" ht="25.9" customHeight="1">
      <c r="A68" s="1"/>
      <c r="B68" s="244"/>
      <c r="C68" s="246"/>
      <c r="D68" s="255"/>
      <c r="E68" s="248"/>
      <c r="F68" s="250"/>
      <c r="G68" s="252"/>
      <c r="H68" s="254"/>
      <c r="I68" s="240"/>
      <c r="J68" s="242"/>
      <c r="K68" s="1"/>
    </row>
    <row r="69" spans="1:11" ht="25.9" customHeight="1">
      <c r="A69" s="1"/>
      <c r="B69" s="134" t="s">
        <v>44</v>
      </c>
      <c r="C69" s="110">
        <f>$C$9</f>
        <v>1418</v>
      </c>
      <c r="D69" s="135">
        <f>$D$9</f>
        <v>0</v>
      </c>
      <c r="E69" s="118">
        <v>100</v>
      </c>
      <c r="F69" s="122">
        <f>ROUNDDOWN((C69*D69*((185-E69)/100)),2)</f>
        <v>0</v>
      </c>
      <c r="G69" s="40">
        <v>0</v>
      </c>
      <c r="H69" s="42">
        <f>$H$9</f>
        <v>0</v>
      </c>
      <c r="I69" s="43">
        <f t="shared" ref="I69:I73" si="9">ROUNDDOWN(G69*H69,2)</f>
        <v>0</v>
      </c>
      <c r="J69" s="136">
        <f>ROUNDDOWN((F69)+SUM(I69:I72),0)</f>
        <v>0</v>
      </c>
      <c r="K69" s="1"/>
    </row>
    <row r="70" spans="1:11" ht="25.9" customHeight="1">
      <c r="A70" s="1"/>
      <c r="B70" s="99"/>
      <c r="C70" s="110"/>
      <c r="D70" s="135"/>
      <c r="E70" s="118"/>
      <c r="F70" s="122"/>
      <c r="G70" s="37">
        <v>0</v>
      </c>
      <c r="H70" s="44">
        <f>$H$10</f>
        <v>0</v>
      </c>
      <c r="I70" s="39">
        <f t="shared" si="9"/>
        <v>0</v>
      </c>
      <c r="J70" s="235"/>
      <c r="K70" s="1"/>
    </row>
    <row r="71" spans="1:11" ht="25.9" customHeight="1">
      <c r="A71" s="1"/>
      <c r="B71" s="225"/>
      <c r="C71" s="227"/>
      <c r="D71" s="119"/>
      <c r="E71" s="231"/>
      <c r="F71" s="233"/>
      <c r="G71" s="40">
        <v>309540</v>
      </c>
      <c r="H71" s="42">
        <f>$H$11</f>
        <v>0</v>
      </c>
      <c r="I71" s="43">
        <f t="shared" si="9"/>
        <v>0</v>
      </c>
      <c r="J71" s="235"/>
      <c r="K71" s="1"/>
    </row>
    <row r="72" spans="1:11" ht="25.9" customHeight="1">
      <c r="A72" s="1"/>
      <c r="B72" s="226"/>
      <c r="C72" s="228"/>
      <c r="D72" s="120"/>
      <c r="E72" s="232"/>
      <c r="F72" s="234"/>
      <c r="G72" s="37">
        <v>365820</v>
      </c>
      <c r="H72" s="67">
        <f>$H$12</f>
        <v>0</v>
      </c>
      <c r="I72" s="39">
        <f t="shared" si="9"/>
        <v>0</v>
      </c>
      <c r="J72" s="236"/>
      <c r="K72" s="1"/>
    </row>
    <row r="73" spans="1:11" ht="25.9" customHeight="1">
      <c r="A73" s="1"/>
      <c r="B73" s="243" t="s">
        <v>45</v>
      </c>
      <c r="C73" s="245">
        <f>$C$13</f>
        <v>0</v>
      </c>
      <c r="D73" s="253">
        <f>$D$13</f>
        <v>0</v>
      </c>
      <c r="E73" s="247">
        <v>100</v>
      </c>
      <c r="F73" s="249">
        <f>ROUNDDOWN((C73*D73*(100/100)),2)</f>
        <v>0</v>
      </c>
      <c r="G73" s="251">
        <v>0</v>
      </c>
      <c r="H73" s="253">
        <f>$H$13</f>
        <v>0</v>
      </c>
      <c r="I73" s="239">
        <f t="shared" si="9"/>
        <v>0</v>
      </c>
      <c r="J73" s="241">
        <f>ROUNDDOWN((F73+I73),0)</f>
        <v>0</v>
      </c>
      <c r="K73" s="1"/>
    </row>
    <row r="74" spans="1:11" ht="25.9" customHeight="1">
      <c r="A74" s="1"/>
      <c r="B74" s="244"/>
      <c r="C74" s="246"/>
      <c r="D74" s="255"/>
      <c r="E74" s="248"/>
      <c r="F74" s="250"/>
      <c r="G74" s="252"/>
      <c r="H74" s="254"/>
      <c r="I74" s="240"/>
      <c r="J74" s="242"/>
      <c r="K74" s="1"/>
    </row>
    <row r="75" spans="1:11" ht="25.9" customHeight="1">
      <c r="A75" s="1"/>
      <c r="B75" s="134" t="s">
        <v>46</v>
      </c>
      <c r="C75" s="110">
        <f>$C$9</f>
        <v>1418</v>
      </c>
      <c r="D75" s="135">
        <f>$D$9</f>
        <v>0</v>
      </c>
      <c r="E75" s="118">
        <v>100</v>
      </c>
      <c r="F75" s="122">
        <f>ROUNDDOWN((C75*D75*((185-E75)/100)),2)</f>
        <v>0</v>
      </c>
      <c r="G75" s="40">
        <v>0</v>
      </c>
      <c r="H75" s="42">
        <f>$H$9</f>
        <v>0</v>
      </c>
      <c r="I75" s="43">
        <f t="shared" ref="I75:I79" si="10">ROUNDDOWN(G75*H75,2)</f>
        <v>0</v>
      </c>
      <c r="J75" s="136">
        <f>ROUNDDOWN((F75)+SUM(I75:I78),0)</f>
        <v>0</v>
      </c>
      <c r="K75" s="1"/>
    </row>
    <row r="76" spans="1:11" ht="25.9" customHeight="1">
      <c r="A76" s="1"/>
      <c r="B76" s="99"/>
      <c r="C76" s="110"/>
      <c r="D76" s="135"/>
      <c r="E76" s="118"/>
      <c r="F76" s="122"/>
      <c r="G76" s="37">
        <v>0</v>
      </c>
      <c r="H76" s="44">
        <f>$H$10</f>
        <v>0</v>
      </c>
      <c r="I76" s="39">
        <f t="shared" si="10"/>
        <v>0</v>
      </c>
      <c r="J76" s="235"/>
      <c r="K76" s="1"/>
    </row>
    <row r="77" spans="1:11" ht="25.9" customHeight="1">
      <c r="A77" s="1"/>
      <c r="B77" s="225"/>
      <c r="C77" s="227"/>
      <c r="D77" s="119"/>
      <c r="E77" s="231"/>
      <c r="F77" s="233"/>
      <c r="G77" s="40">
        <v>343000</v>
      </c>
      <c r="H77" s="42">
        <f>$H$11</f>
        <v>0</v>
      </c>
      <c r="I77" s="43">
        <f t="shared" si="10"/>
        <v>0</v>
      </c>
      <c r="J77" s="235"/>
      <c r="K77" s="1"/>
    </row>
    <row r="78" spans="1:11" ht="25.9" customHeight="1">
      <c r="A78" s="1"/>
      <c r="B78" s="226"/>
      <c r="C78" s="228"/>
      <c r="D78" s="120"/>
      <c r="E78" s="232"/>
      <c r="F78" s="234"/>
      <c r="G78" s="37">
        <v>386120</v>
      </c>
      <c r="H78" s="67">
        <f>$H$12</f>
        <v>0</v>
      </c>
      <c r="I78" s="39">
        <f t="shared" si="10"/>
        <v>0</v>
      </c>
      <c r="J78" s="236"/>
      <c r="K78" s="1"/>
    </row>
    <row r="79" spans="1:11" ht="25.9" customHeight="1">
      <c r="A79" s="1"/>
      <c r="B79" s="243" t="s">
        <v>47</v>
      </c>
      <c r="C79" s="245">
        <f>$C$13</f>
        <v>0</v>
      </c>
      <c r="D79" s="253">
        <f>$D$13</f>
        <v>0</v>
      </c>
      <c r="E79" s="247">
        <v>100</v>
      </c>
      <c r="F79" s="249">
        <f>ROUNDDOWN((C79*D79*(100/100)),2)</f>
        <v>0</v>
      </c>
      <c r="G79" s="251">
        <v>0</v>
      </c>
      <c r="H79" s="253">
        <f>$H$13</f>
        <v>0</v>
      </c>
      <c r="I79" s="239">
        <f t="shared" si="10"/>
        <v>0</v>
      </c>
      <c r="J79" s="241">
        <f>ROUNDDOWN((F79+I79),0)</f>
        <v>0</v>
      </c>
      <c r="K79" s="1"/>
    </row>
    <row r="80" spans="1:11" ht="25.9" customHeight="1">
      <c r="A80" s="1"/>
      <c r="B80" s="278"/>
      <c r="C80" s="279"/>
      <c r="D80" s="280"/>
      <c r="E80" s="281"/>
      <c r="F80" s="282"/>
      <c r="G80" s="283"/>
      <c r="H80" s="269"/>
      <c r="I80" s="270"/>
      <c r="J80" s="271"/>
      <c r="K80" s="1"/>
    </row>
    <row r="81" spans="1:11" ht="25.9" customHeight="1">
      <c r="A81" s="1"/>
      <c r="B81" s="167" t="s">
        <v>48</v>
      </c>
      <c r="C81" s="272"/>
      <c r="D81" s="273"/>
      <c r="E81" s="273"/>
      <c r="F81" s="274"/>
      <c r="G81" s="175">
        <f>SUM(G9:G80)</f>
        <v>8638416</v>
      </c>
      <c r="H81" s="177"/>
      <c r="I81" s="178"/>
      <c r="J81" s="181">
        <f>J9++J15+J21+J27+J33+J39+J45+J51+J57+J63+J69+J75</f>
        <v>0</v>
      </c>
      <c r="K81" s="1"/>
    </row>
    <row r="82" spans="1:11" ht="25.9" customHeight="1" thickBot="1">
      <c r="A82" s="1"/>
      <c r="B82" s="168"/>
      <c r="C82" s="275"/>
      <c r="D82" s="276"/>
      <c r="E82" s="276"/>
      <c r="F82" s="277"/>
      <c r="G82" s="176"/>
      <c r="H82" s="179"/>
      <c r="I82" s="180"/>
      <c r="J82" s="182"/>
      <c r="K82" s="1"/>
    </row>
    <row r="83" spans="1:11" ht="29.25" thickTop="1">
      <c r="A83" s="1"/>
      <c r="B83" s="184" t="s">
        <v>49</v>
      </c>
      <c r="C83" s="51" t="s">
        <v>6</v>
      </c>
      <c r="D83" s="52" t="s">
        <v>7</v>
      </c>
      <c r="E83" s="53" t="s">
        <v>8</v>
      </c>
      <c r="F83" s="54" t="s">
        <v>9</v>
      </c>
      <c r="G83" s="186" t="s">
        <v>10</v>
      </c>
      <c r="H83" s="188" t="s">
        <v>11</v>
      </c>
      <c r="I83" s="190" t="s">
        <v>9</v>
      </c>
      <c r="J83" s="134" t="s">
        <v>50</v>
      </c>
      <c r="K83" s="1"/>
    </row>
    <row r="84" spans="1:11" ht="43.5" thickBot="1">
      <c r="A84" s="1"/>
      <c r="B84" s="185"/>
      <c r="C84" s="55" t="s">
        <v>51</v>
      </c>
      <c r="D84" s="27" t="s">
        <v>52</v>
      </c>
      <c r="E84" s="28" t="s">
        <v>53</v>
      </c>
      <c r="F84" s="29" t="s">
        <v>54</v>
      </c>
      <c r="G84" s="187"/>
      <c r="H84" s="189"/>
      <c r="I84" s="191"/>
      <c r="J84" s="192"/>
      <c r="K84" s="1"/>
    </row>
    <row r="85" spans="1:11" ht="25.9" customHeight="1">
      <c r="A85" s="1"/>
      <c r="B85" s="284" t="s">
        <v>55</v>
      </c>
      <c r="C85" s="245">
        <f>$C$13</f>
        <v>0</v>
      </c>
      <c r="D85" s="286">
        <f>$D$13</f>
        <v>0</v>
      </c>
      <c r="E85" s="288">
        <v>100</v>
      </c>
      <c r="F85" s="290">
        <f>ROUNDDOWN((C85*D85*(100/100)),2)</f>
        <v>0</v>
      </c>
      <c r="G85" s="251">
        <v>0</v>
      </c>
      <c r="H85" s="286">
        <f>$H$13</f>
        <v>0</v>
      </c>
      <c r="I85" s="293">
        <f>G85*H85</f>
        <v>0</v>
      </c>
      <c r="J85" s="295">
        <f>J13+J19+J25+J31+J37+J43+J49+J55+J61+J67+J73+J79</f>
        <v>0</v>
      </c>
      <c r="K85" s="1"/>
    </row>
    <row r="86" spans="1:11" ht="25.9" customHeight="1" thickBot="1">
      <c r="A86" s="1"/>
      <c r="B86" s="285"/>
      <c r="C86" s="246"/>
      <c r="D86" s="287"/>
      <c r="E86" s="289"/>
      <c r="F86" s="291"/>
      <c r="G86" s="283"/>
      <c r="H86" s="292"/>
      <c r="I86" s="294"/>
      <c r="J86" s="296"/>
      <c r="K86" s="1"/>
    </row>
    <row r="87" spans="1:11" ht="25.9" customHeight="1" thickTop="1">
      <c r="A87" s="1"/>
      <c r="B87" s="209" t="s">
        <v>56</v>
      </c>
      <c r="C87" s="210"/>
      <c r="D87" s="211"/>
      <c r="E87" s="212"/>
      <c r="F87" s="213"/>
      <c r="G87" s="217">
        <f>G81</f>
        <v>8638416</v>
      </c>
      <c r="H87" s="219"/>
      <c r="I87" s="220"/>
      <c r="J87" s="223">
        <f>J81+J85</f>
        <v>0</v>
      </c>
      <c r="K87" s="1"/>
    </row>
    <row r="88" spans="1:11" ht="25.9" customHeight="1" thickBot="1">
      <c r="A88" s="1"/>
      <c r="B88" s="100"/>
      <c r="C88" s="214"/>
      <c r="D88" s="215"/>
      <c r="E88" s="215"/>
      <c r="F88" s="216"/>
      <c r="G88" s="218"/>
      <c r="H88" s="221"/>
      <c r="I88" s="222"/>
      <c r="J88" s="224"/>
      <c r="K88" s="1"/>
    </row>
    <row r="89" spans="1:11" ht="19.899999999999999" customHeight="1">
      <c r="B89" s="56" t="s">
        <v>66</v>
      </c>
      <c r="C89" s="56"/>
      <c r="D89" s="56"/>
      <c r="E89" s="56"/>
      <c r="F89" s="56"/>
      <c r="G89" s="56"/>
      <c r="H89" s="56"/>
      <c r="I89" s="56"/>
      <c r="J89" s="56"/>
    </row>
    <row r="90" spans="1:11" ht="19.899999999999999" customHeight="1">
      <c r="B90" s="57" t="s">
        <v>58</v>
      </c>
      <c r="C90" s="57"/>
      <c r="D90" s="57"/>
      <c r="E90" s="57"/>
      <c r="F90" s="57"/>
      <c r="G90" s="57"/>
      <c r="H90" s="57"/>
      <c r="I90" s="57"/>
      <c r="J90" s="57"/>
    </row>
    <row r="91" spans="1:11" ht="15" customHeight="1" thickBot="1">
      <c r="B91" s="58"/>
      <c r="C91" s="58"/>
      <c r="D91" s="58"/>
      <c r="E91" s="58"/>
      <c r="F91" s="58"/>
      <c r="G91" s="58"/>
      <c r="H91" s="58"/>
      <c r="I91" s="58"/>
      <c r="J91" s="58"/>
    </row>
    <row r="92" spans="1:11" ht="19.899999999999999" customHeight="1">
      <c r="B92" s="198" t="s">
        <v>59</v>
      </c>
      <c r="C92" s="199"/>
      <c r="D92" s="59" t="s">
        <v>60</v>
      </c>
      <c r="E92" s="199" t="s">
        <v>61</v>
      </c>
      <c r="F92" s="199"/>
      <c r="G92" s="199"/>
      <c r="H92" s="199"/>
      <c r="I92" s="199"/>
      <c r="J92" s="200"/>
    </row>
    <row r="93" spans="1:11" ht="19.899999999999999" customHeight="1">
      <c r="B93" s="70" t="s">
        <v>62</v>
      </c>
      <c r="C93" s="71" t="s">
        <v>63</v>
      </c>
      <c r="D93" s="72"/>
      <c r="E93" s="201"/>
      <c r="F93" s="201"/>
      <c r="G93" s="201"/>
      <c r="H93" s="201"/>
      <c r="I93" s="201"/>
      <c r="J93" s="202"/>
    </row>
    <row r="94" spans="1:11" ht="19.899999999999999" customHeight="1" thickBot="1">
      <c r="B94" s="73"/>
      <c r="C94" s="74" t="s">
        <v>64</v>
      </c>
      <c r="D94" s="75"/>
      <c r="E94" s="203"/>
      <c r="F94" s="203"/>
      <c r="G94" s="203"/>
      <c r="H94" s="203"/>
      <c r="I94" s="203"/>
      <c r="J94" s="204"/>
    </row>
    <row r="95" spans="1:11" ht="19.899999999999999" customHeight="1"/>
    <row r="96" spans="1:11" ht="19.899999999999999" customHeight="1"/>
    <row r="97" ht="19.899999999999999" customHeight="1"/>
    <row r="98" ht="19.899999999999999" customHeight="1"/>
  </sheetData>
  <mergeCells count="212">
    <mergeCell ref="B92:C92"/>
    <mergeCell ref="E92:J92"/>
    <mergeCell ref="E93:J93"/>
    <mergeCell ref="E94:J94"/>
    <mergeCell ref="G85:G86"/>
    <mergeCell ref="H85:H86"/>
    <mergeCell ref="I85:I86"/>
    <mergeCell ref="J85:J86"/>
    <mergeCell ref="B87:B88"/>
    <mergeCell ref="C87:F88"/>
    <mergeCell ref="G87:G88"/>
    <mergeCell ref="H87:I88"/>
    <mergeCell ref="J87:J88"/>
    <mergeCell ref="B83:B84"/>
    <mergeCell ref="G83:G84"/>
    <mergeCell ref="H83:H84"/>
    <mergeCell ref="I83:I84"/>
    <mergeCell ref="J83:J84"/>
    <mergeCell ref="B85:B86"/>
    <mergeCell ref="C85:C86"/>
    <mergeCell ref="D85:D86"/>
    <mergeCell ref="E85:E86"/>
    <mergeCell ref="F85:F86"/>
    <mergeCell ref="H79:H80"/>
    <mergeCell ref="I79:I80"/>
    <mergeCell ref="J79:J80"/>
    <mergeCell ref="B81:B82"/>
    <mergeCell ref="C81:F82"/>
    <mergeCell ref="G81:G82"/>
    <mergeCell ref="H81:I82"/>
    <mergeCell ref="J81:J82"/>
    <mergeCell ref="B79:B80"/>
    <mergeCell ref="C79:C80"/>
    <mergeCell ref="D79:D80"/>
    <mergeCell ref="E79:E80"/>
    <mergeCell ref="F79:F80"/>
    <mergeCell ref="G79:G80"/>
    <mergeCell ref="H73:H74"/>
    <mergeCell ref="I73:I74"/>
    <mergeCell ref="J73:J74"/>
    <mergeCell ref="B75:B78"/>
    <mergeCell ref="C75:C78"/>
    <mergeCell ref="D75:D78"/>
    <mergeCell ref="E75:E78"/>
    <mergeCell ref="F75:F78"/>
    <mergeCell ref="J75:J78"/>
    <mergeCell ref="B73:B74"/>
    <mergeCell ref="C73:C74"/>
    <mergeCell ref="D73:D74"/>
    <mergeCell ref="E73:E74"/>
    <mergeCell ref="F73:F74"/>
    <mergeCell ref="G73:G74"/>
    <mergeCell ref="H67:H68"/>
    <mergeCell ref="I67:I68"/>
    <mergeCell ref="J67:J68"/>
    <mergeCell ref="B69:B72"/>
    <mergeCell ref="C69:C72"/>
    <mergeCell ref="D69:D72"/>
    <mergeCell ref="E69:E72"/>
    <mergeCell ref="F69:F72"/>
    <mergeCell ref="J69:J72"/>
    <mergeCell ref="B67:B68"/>
    <mergeCell ref="C67:C68"/>
    <mergeCell ref="D67:D68"/>
    <mergeCell ref="E67:E68"/>
    <mergeCell ref="F67:F68"/>
    <mergeCell ref="G67:G68"/>
    <mergeCell ref="H61:H62"/>
    <mergeCell ref="I61:I62"/>
    <mergeCell ref="J61:J62"/>
    <mergeCell ref="B63:B66"/>
    <mergeCell ref="C63:C66"/>
    <mergeCell ref="D63:D66"/>
    <mergeCell ref="E63:E66"/>
    <mergeCell ref="F63:F66"/>
    <mergeCell ref="J63:J66"/>
    <mergeCell ref="B61:B62"/>
    <mergeCell ref="C61:C62"/>
    <mergeCell ref="D61:D62"/>
    <mergeCell ref="E61:E62"/>
    <mergeCell ref="F61:F62"/>
    <mergeCell ref="G61:G62"/>
    <mergeCell ref="H55:H56"/>
    <mergeCell ref="I55:I56"/>
    <mergeCell ref="J55:J56"/>
    <mergeCell ref="B57:B60"/>
    <mergeCell ref="C57:C60"/>
    <mergeCell ref="D57:D60"/>
    <mergeCell ref="E57:E60"/>
    <mergeCell ref="F57:F60"/>
    <mergeCell ref="J57:J60"/>
    <mergeCell ref="B55:B56"/>
    <mergeCell ref="C55:C56"/>
    <mergeCell ref="D55:D56"/>
    <mergeCell ref="E55:E56"/>
    <mergeCell ref="F55:F56"/>
    <mergeCell ref="G55:G56"/>
    <mergeCell ref="H49:H50"/>
    <mergeCell ref="I49:I50"/>
    <mergeCell ref="J49:J50"/>
    <mergeCell ref="B51:B54"/>
    <mergeCell ref="C51:C54"/>
    <mergeCell ref="D51:D54"/>
    <mergeCell ref="E51:E54"/>
    <mergeCell ref="F51:F54"/>
    <mergeCell ref="J51:J54"/>
    <mergeCell ref="B49:B50"/>
    <mergeCell ref="C49:C50"/>
    <mergeCell ref="D49:D50"/>
    <mergeCell ref="E49:E50"/>
    <mergeCell ref="F49:F50"/>
    <mergeCell ref="G49:G50"/>
    <mergeCell ref="H43:H44"/>
    <mergeCell ref="I43:I44"/>
    <mergeCell ref="J43:J44"/>
    <mergeCell ref="B45:B48"/>
    <mergeCell ref="C45:C48"/>
    <mergeCell ref="D45:D48"/>
    <mergeCell ref="E45:E48"/>
    <mergeCell ref="F45:F48"/>
    <mergeCell ref="J45:J48"/>
    <mergeCell ref="B43:B44"/>
    <mergeCell ref="C43:C44"/>
    <mergeCell ref="D43:D44"/>
    <mergeCell ref="E43:E44"/>
    <mergeCell ref="F43:F44"/>
    <mergeCell ref="G43:G44"/>
    <mergeCell ref="H37:H38"/>
    <mergeCell ref="I37:I38"/>
    <mergeCell ref="J37:J38"/>
    <mergeCell ref="B39:B42"/>
    <mergeCell ref="C39:C42"/>
    <mergeCell ref="D39:D42"/>
    <mergeCell ref="E39:E42"/>
    <mergeCell ref="F39:F42"/>
    <mergeCell ref="J39:J42"/>
    <mergeCell ref="B37:B38"/>
    <mergeCell ref="C37:C38"/>
    <mergeCell ref="D37:D38"/>
    <mergeCell ref="E37:E38"/>
    <mergeCell ref="F37:F38"/>
    <mergeCell ref="G37:G38"/>
    <mergeCell ref="H31:H32"/>
    <mergeCell ref="I31:I32"/>
    <mergeCell ref="J31:J32"/>
    <mergeCell ref="B33:B36"/>
    <mergeCell ref="C33:C36"/>
    <mergeCell ref="D33:D36"/>
    <mergeCell ref="E33:E36"/>
    <mergeCell ref="F33:F36"/>
    <mergeCell ref="J33:J36"/>
    <mergeCell ref="B31:B32"/>
    <mergeCell ref="C31:C32"/>
    <mergeCell ref="D31:D32"/>
    <mergeCell ref="E31:E32"/>
    <mergeCell ref="F31:F32"/>
    <mergeCell ref="G31:G32"/>
    <mergeCell ref="H25:H26"/>
    <mergeCell ref="I25:I26"/>
    <mergeCell ref="J25:J26"/>
    <mergeCell ref="B27:B30"/>
    <mergeCell ref="C27:C30"/>
    <mergeCell ref="D27:D30"/>
    <mergeCell ref="E27:E30"/>
    <mergeCell ref="F27:F30"/>
    <mergeCell ref="J27:J30"/>
    <mergeCell ref="B25:B26"/>
    <mergeCell ref="C25:C26"/>
    <mergeCell ref="D25:D26"/>
    <mergeCell ref="E25:E26"/>
    <mergeCell ref="F25:F26"/>
    <mergeCell ref="G25:G26"/>
    <mergeCell ref="H19:H20"/>
    <mergeCell ref="I19:I20"/>
    <mergeCell ref="J19:J20"/>
    <mergeCell ref="B21:B24"/>
    <mergeCell ref="C21:C24"/>
    <mergeCell ref="D21:D24"/>
    <mergeCell ref="E21:E24"/>
    <mergeCell ref="F21:F24"/>
    <mergeCell ref="J21:J24"/>
    <mergeCell ref="B19:B20"/>
    <mergeCell ref="C19:C20"/>
    <mergeCell ref="D19:D20"/>
    <mergeCell ref="E19:E20"/>
    <mergeCell ref="F19:F20"/>
    <mergeCell ref="G19:G20"/>
    <mergeCell ref="H13:H14"/>
    <mergeCell ref="I13:I14"/>
    <mergeCell ref="J13:J14"/>
    <mergeCell ref="B15:B18"/>
    <mergeCell ref="C15:C18"/>
    <mergeCell ref="D15:D18"/>
    <mergeCell ref="E15:E18"/>
    <mergeCell ref="F15:F18"/>
    <mergeCell ref="J15:J18"/>
    <mergeCell ref="B13:B14"/>
    <mergeCell ref="C13:C14"/>
    <mergeCell ref="D13:D14"/>
    <mergeCell ref="E13:E14"/>
    <mergeCell ref="F13:F14"/>
    <mergeCell ref="G13:G14"/>
    <mergeCell ref="B2:B8"/>
    <mergeCell ref="C2:F2"/>
    <mergeCell ref="G2:I2"/>
    <mergeCell ref="J2:J3"/>
    <mergeCell ref="B9:B12"/>
    <mergeCell ref="C9:C12"/>
    <mergeCell ref="D9:D12"/>
    <mergeCell ref="E9:E12"/>
    <mergeCell ref="F9:F12"/>
    <mergeCell ref="J9:J12"/>
  </mergeCells>
  <phoneticPr fontId="7"/>
  <pageMargins left="0.78740157480314965" right="0.59055118110236227" top="0.78740157480314965" bottom="0.78740157480314965" header="0.51181102362204722" footer="0.51181102362204722"/>
  <pageSetup paperSize="9" scale="59" fitToHeight="2" orientation="portrait" r:id="rId1"/>
  <headerFooter alignWithMargins="0"/>
  <rowBreaks count="1" manualBreakCount="1">
    <brk id="4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4800D-E626-443D-82DB-F018A9CE58CA}">
  <sheetPr>
    <tabColor rgb="FFCCFFCC"/>
  </sheetPr>
  <dimension ref="A1:K98"/>
  <sheetViews>
    <sheetView view="pageBreakPreview" zoomScale="70" zoomScaleNormal="70" zoomScaleSheetLayoutView="70" workbookViewId="0">
      <pane ySplit="7" topLeftCell="A8" activePane="bottomLeft" state="frozen"/>
      <selection activeCell="B83" sqref="B83:J94"/>
      <selection pane="bottomLeft" activeCell="B2" sqref="B2:B8"/>
    </sheetView>
  </sheetViews>
  <sheetFormatPr defaultColWidth="9" defaultRowHeight="13.5"/>
  <cols>
    <col min="1" max="1" width="1.25" style="4" customWidth="1"/>
    <col min="2" max="2" width="21.25" style="4" bestFit="1" customWidth="1"/>
    <col min="3" max="3" width="11.75" style="4" customWidth="1"/>
    <col min="4" max="4" width="18" style="4" bestFit="1" customWidth="1"/>
    <col min="5" max="5" width="11" style="4" bestFit="1" customWidth="1"/>
    <col min="6" max="6" width="17.375" style="4" customWidth="1"/>
    <col min="7" max="7" width="16.75" style="4" bestFit="1" customWidth="1"/>
    <col min="8" max="8" width="16" style="4" bestFit="1" customWidth="1"/>
    <col min="9" max="9" width="17.375" style="4" customWidth="1"/>
    <col min="10" max="10" width="18.75" style="4" customWidth="1"/>
    <col min="11" max="11" width="3.625" style="4" customWidth="1"/>
    <col min="12" max="16384" width="9" style="4"/>
  </cols>
  <sheetData>
    <row r="1" spans="1:11" ht="19.5" thickBot="1">
      <c r="A1" s="1"/>
      <c r="B1" s="2" t="s">
        <v>0</v>
      </c>
      <c r="C1" s="3" t="s">
        <v>67</v>
      </c>
      <c r="D1" s="3"/>
      <c r="E1" s="3"/>
      <c r="F1" s="3"/>
      <c r="G1" s="3"/>
      <c r="H1" s="3"/>
      <c r="I1" s="3"/>
      <c r="J1" s="3"/>
      <c r="K1" s="1"/>
    </row>
    <row r="2" spans="1:11" ht="42.75" customHeight="1">
      <c r="A2" s="1"/>
      <c r="B2" s="98" t="s">
        <v>2</v>
      </c>
      <c r="C2" s="101" t="s">
        <v>3</v>
      </c>
      <c r="D2" s="101"/>
      <c r="E2" s="101"/>
      <c r="F2" s="102"/>
      <c r="G2" s="103" t="s">
        <v>4</v>
      </c>
      <c r="H2" s="101"/>
      <c r="I2" s="102"/>
      <c r="J2" s="104" t="s">
        <v>5</v>
      </c>
      <c r="K2" s="1"/>
    </row>
    <row r="3" spans="1:11" ht="30" customHeight="1">
      <c r="A3" s="1"/>
      <c r="B3" s="99"/>
      <c r="C3" s="5" t="s">
        <v>6</v>
      </c>
      <c r="D3" s="6" t="s">
        <v>7</v>
      </c>
      <c r="E3" s="7" t="s">
        <v>8</v>
      </c>
      <c r="F3" s="8" t="s">
        <v>9</v>
      </c>
      <c r="G3" s="9" t="s">
        <v>10</v>
      </c>
      <c r="H3" s="10" t="s">
        <v>11</v>
      </c>
      <c r="I3" s="8" t="s">
        <v>9</v>
      </c>
      <c r="J3" s="105"/>
      <c r="K3" s="1"/>
    </row>
    <row r="4" spans="1:11" ht="30" customHeight="1">
      <c r="A4" s="1"/>
      <c r="B4" s="99"/>
      <c r="C4" s="11"/>
      <c r="D4" s="12"/>
      <c r="E4" s="13"/>
      <c r="F4" s="14"/>
      <c r="G4" s="15" t="s">
        <v>12</v>
      </c>
      <c r="H4" s="16" t="s">
        <v>12</v>
      </c>
      <c r="I4" s="14"/>
      <c r="J4" s="17"/>
      <c r="K4" s="1"/>
    </row>
    <row r="5" spans="1:11" ht="30" customHeight="1">
      <c r="A5" s="1"/>
      <c r="B5" s="99"/>
      <c r="C5" s="18"/>
      <c r="D5" s="19"/>
      <c r="E5" s="20"/>
      <c r="F5" s="21"/>
      <c r="G5" s="15" t="s">
        <v>13</v>
      </c>
      <c r="H5" s="22" t="s">
        <v>13</v>
      </c>
      <c r="I5" s="21"/>
      <c r="J5" s="23"/>
      <c r="K5" s="1"/>
    </row>
    <row r="6" spans="1:11" ht="30" customHeight="1">
      <c r="A6" s="1"/>
      <c r="B6" s="99"/>
      <c r="C6" s="11"/>
      <c r="D6" s="12"/>
      <c r="E6" s="13"/>
      <c r="F6" s="14"/>
      <c r="G6" s="24" t="s">
        <v>14</v>
      </c>
      <c r="H6" s="24" t="s">
        <v>14</v>
      </c>
      <c r="I6" s="14"/>
      <c r="J6" s="17"/>
      <c r="K6" s="1"/>
    </row>
    <row r="7" spans="1:11" ht="30" customHeight="1">
      <c r="A7" s="1"/>
      <c r="B7" s="99"/>
      <c r="C7" s="18"/>
      <c r="D7" s="19"/>
      <c r="E7" s="20"/>
      <c r="F7" s="21"/>
      <c r="G7" s="25" t="s">
        <v>15</v>
      </c>
      <c r="H7" s="25" t="s">
        <v>15</v>
      </c>
      <c r="I7" s="21"/>
      <c r="J7" s="23"/>
      <c r="K7" s="1"/>
    </row>
    <row r="8" spans="1:11" ht="45" customHeight="1" thickBot="1">
      <c r="A8" s="1"/>
      <c r="B8" s="100"/>
      <c r="C8" s="26" t="s">
        <v>16</v>
      </c>
      <c r="D8" s="27" t="s">
        <v>17</v>
      </c>
      <c r="E8" s="28" t="s">
        <v>18</v>
      </c>
      <c r="F8" s="29" t="s">
        <v>19</v>
      </c>
      <c r="G8" s="30" t="s">
        <v>20</v>
      </c>
      <c r="H8" s="31" t="s">
        <v>21</v>
      </c>
      <c r="I8" s="32" t="s">
        <v>22</v>
      </c>
      <c r="J8" s="33" t="s">
        <v>23</v>
      </c>
      <c r="K8" s="1"/>
    </row>
    <row r="9" spans="1:11" ht="25.9" customHeight="1">
      <c r="A9" s="1"/>
      <c r="B9" s="106" t="s">
        <v>24</v>
      </c>
      <c r="C9" s="109">
        <v>761</v>
      </c>
      <c r="D9" s="113">
        <v>0</v>
      </c>
      <c r="E9" s="117">
        <v>100</v>
      </c>
      <c r="F9" s="121">
        <f>ROUNDDOWN((C9*D9*((185-E9)/100)),2)</f>
        <v>0</v>
      </c>
      <c r="G9" s="34">
        <v>0</v>
      </c>
      <c r="H9" s="35">
        <v>0</v>
      </c>
      <c r="I9" s="36">
        <f>ROUNDDOWN(G9*H9,2)</f>
        <v>0</v>
      </c>
      <c r="J9" s="125">
        <f>ROUNDDOWN((F9)+SUM(I9:I12),0)</f>
        <v>0</v>
      </c>
      <c r="K9" s="1"/>
    </row>
    <row r="10" spans="1:11" ht="25.9" customHeight="1">
      <c r="A10" s="1"/>
      <c r="B10" s="99"/>
      <c r="C10" s="110"/>
      <c r="D10" s="114"/>
      <c r="E10" s="118"/>
      <c r="F10" s="122"/>
      <c r="G10" s="37">
        <v>0</v>
      </c>
      <c r="H10" s="38">
        <v>0</v>
      </c>
      <c r="I10" s="39">
        <f>ROUNDDOWN(G10*H10,2)</f>
        <v>0</v>
      </c>
      <c r="J10" s="235"/>
      <c r="K10" s="1"/>
    </row>
    <row r="11" spans="1:11" ht="25.9" customHeight="1">
      <c r="A11" s="1"/>
      <c r="B11" s="225"/>
      <c r="C11" s="227"/>
      <c r="D11" s="229"/>
      <c r="E11" s="231"/>
      <c r="F11" s="233"/>
      <c r="G11" s="40">
        <v>58075</v>
      </c>
      <c r="H11" s="35">
        <v>0</v>
      </c>
      <c r="I11" s="39">
        <f>ROUNDDOWN(G11*H11,2)</f>
        <v>0</v>
      </c>
      <c r="J11" s="235"/>
      <c r="K11" s="1"/>
    </row>
    <row r="12" spans="1:11" ht="25.9" customHeight="1">
      <c r="A12" s="1"/>
      <c r="B12" s="226"/>
      <c r="C12" s="228"/>
      <c r="D12" s="230"/>
      <c r="E12" s="232"/>
      <c r="F12" s="234"/>
      <c r="G12" s="37">
        <v>66372</v>
      </c>
      <c r="H12" s="41">
        <v>0</v>
      </c>
      <c r="I12" s="39">
        <f>ROUNDDOWN(G12*H12,2)</f>
        <v>0</v>
      </c>
      <c r="J12" s="236"/>
      <c r="K12" s="1"/>
    </row>
    <row r="13" spans="1:11" ht="25.9" customHeight="1">
      <c r="A13" s="1"/>
      <c r="B13" s="137" t="s">
        <v>25</v>
      </c>
      <c r="C13" s="139">
        <v>761</v>
      </c>
      <c r="D13" s="128">
        <v>0</v>
      </c>
      <c r="E13" s="142">
        <v>100</v>
      </c>
      <c r="F13" s="144">
        <f>ROUNDDOWN((C13*D13*(100/100)),2)</f>
        <v>0</v>
      </c>
      <c r="G13" s="146">
        <v>0</v>
      </c>
      <c r="H13" s="128">
        <v>0</v>
      </c>
      <c r="I13" s="130">
        <f>ROUNDDOWN(G13*H13,2)</f>
        <v>0</v>
      </c>
      <c r="J13" s="132">
        <f>ROUNDDOWN((F13+I13),0)</f>
        <v>0</v>
      </c>
      <c r="K13" s="1"/>
    </row>
    <row r="14" spans="1:11" ht="25.9" customHeight="1">
      <c r="A14" s="1"/>
      <c r="B14" s="138"/>
      <c r="C14" s="140"/>
      <c r="D14" s="141"/>
      <c r="E14" s="143"/>
      <c r="F14" s="145"/>
      <c r="G14" s="257"/>
      <c r="H14" s="141"/>
      <c r="I14" s="259"/>
      <c r="J14" s="133"/>
      <c r="K14" s="1"/>
    </row>
    <row r="15" spans="1:11" ht="25.9" customHeight="1">
      <c r="A15" s="1"/>
      <c r="B15" s="134" t="s">
        <v>26</v>
      </c>
      <c r="C15" s="110">
        <f>$C$9</f>
        <v>761</v>
      </c>
      <c r="D15" s="135">
        <f>$D$9</f>
        <v>0</v>
      </c>
      <c r="E15" s="118">
        <v>100</v>
      </c>
      <c r="F15" s="122">
        <f>ROUNDDOWN((C15*D15*((185-E15)/100)),2)</f>
        <v>0</v>
      </c>
      <c r="G15" s="40">
        <v>0</v>
      </c>
      <c r="H15" s="42">
        <f>$H$9</f>
        <v>0</v>
      </c>
      <c r="I15" s="43">
        <f t="shared" ref="I15:I19" si="0">ROUNDDOWN(G15*H15,2)</f>
        <v>0</v>
      </c>
      <c r="J15" s="136">
        <f>ROUNDDOWN((F15)+SUM(I15:I18),0)</f>
        <v>0</v>
      </c>
      <c r="K15" s="1"/>
    </row>
    <row r="16" spans="1:11" ht="25.9" customHeight="1">
      <c r="A16" s="1"/>
      <c r="B16" s="99"/>
      <c r="C16" s="110"/>
      <c r="D16" s="135"/>
      <c r="E16" s="118"/>
      <c r="F16" s="122"/>
      <c r="G16" s="37">
        <v>0</v>
      </c>
      <c r="H16" s="44">
        <f>$H$10</f>
        <v>0</v>
      </c>
      <c r="I16" s="39">
        <f t="shared" si="0"/>
        <v>0</v>
      </c>
      <c r="J16" s="126"/>
      <c r="K16" s="1"/>
    </row>
    <row r="17" spans="1:11" ht="25.9" customHeight="1">
      <c r="A17" s="1"/>
      <c r="B17" s="225"/>
      <c r="C17" s="111"/>
      <c r="D17" s="119"/>
      <c r="E17" s="119"/>
      <c r="F17" s="123"/>
      <c r="G17" s="40">
        <v>48981</v>
      </c>
      <c r="H17" s="42">
        <f>$H$11</f>
        <v>0</v>
      </c>
      <c r="I17" s="43">
        <f t="shared" si="0"/>
        <v>0</v>
      </c>
      <c r="J17" s="126"/>
      <c r="K17" s="1"/>
    </row>
    <row r="18" spans="1:11" ht="25.9" customHeight="1">
      <c r="A18" s="1"/>
      <c r="B18" s="226"/>
      <c r="C18" s="112"/>
      <c r="D18" s="120"/>
      <c r="E18" s="120"/>
      <c r="F18" s="124"/>
      <c r="G18" s="37">
        <v>69337</v>
      </c>
      <c r="H18" s="67">
        <f>$H$12</f>
        <v>0</v>
      </c>
      <c r="I18" s="39">
        <f t="shared" si="0"/>
        <v>0</v>
      </c>
      <c r="J18" s="127"/>
      <c r="K18" s="1"/>
    </row>
    <row r="19" spans="1:11" ht="25.9" customHeight="1">
      <c r="A19" s="1"/>
      <c r="B19" s="137" t="s">
        <v>27</v>
      </c>
      <c r="C19" s="139">
        <f>$C$13</f>
        <v>761</v>
      </c>
      <c r="D19" s="148">
        <f>$D$13</f>
        <v>0</v>
      </c>
      <c r="E19" s="142">
        <v>100</v>
      </c>
      <c r="F19" s="144">
        <f>ROUNDDOWN((C19*D19*(100/100)),2)</f>
        <v>0</v>
      </c>
      <c r="G19" s="146">
        <v>0</v>
      </c>
      <c r="H19" s="148">
        <f>$H$13</f>
        <v>0</v>
      </c>
      <c r="I19" s="130">
        <f t="shared" si="0"/>
        <v>0</v>
      </c>
      <c r="J19" s="132">
        <f>ROUNDDOWN((F19+I19),0)</f>
        <v>0</v>
      </c>
      <c r="K19" s="1"/>
    </row>
    <row r="20" spans="1:11" ht="25.9" customHeight="1">
      <c r="A20" s="1"/>
      <c r="B20" s="138"/>
      <c r="C20" s="140"/>
      <c r="D20" s="297"/>
      <c r="E20" s="143"/>
      <c r="F20" s="145"/>
      <c r="G20" s="147"/>
      <c r="H20" s="149"/>
      <c r="I20" s="131"/>
      <c r="J20" s="133"/>
      <c r="K20" s="1"/>
    </row>
    <row r="21" spans="1:11" ht="25.9" customHeight="1">
      <c r="A21" s="1"/>
      <c r="B21" s="134" t="s">
        <v>28</v>
      </c>
      <c r="C21" s="110">
        <f>$C$9</f>
        <v>761</v>
      </c>
      <c r="D21" s="135">
        <f>$D$9</f>
        <v>0</v>
      </c>
      <c r="E21" s="118">
        <v>100</v>
      </c>
      <c r="F21" s="122">
        <f>ROUNDDOWN((C21*D21*((185-E21)/100)),2)</f>
        <v>0</v>
      </c>
      <c r="G21" s="40">
        <v>0</v>
      </c>
      <c r="H21" s="42">
        <f>$H$9</f>
        <v>0</v>
      </c>
      <c r="I21" s="43">
        <f t="shared" ref="I21:I25" si="1">ROUNDDOWN(G21*H21,2)</f>
        <v>0</v>
      </c>
      <c r="J21" s="136">
        <f>ROUNDDOWN((F21)+SUM(I21:I24),0)</f>
        <v>0</v>
      </c>
      <c r="K21" s="1"/>
    </row>
    <row r="22" spans="1:11" ht="25.9" customHeight="1">
      <c r="A22" s="1"/>
      <c r="B22" s="99"/>
      <c r="C22" s="110"/>
      <c r="D22" s="135"/>
      <c r="E22" s="118"/>
      <c r="F22" s="122"/>
      <c r="G22" s="37">
        <v>0</v>
      </c>
      <c r="H22" s="44">
        <f>$H$10</f>
        <v>0</v>
      </c>
      <c r="I22" s="39">
        <f t="shared" si="1"/>
        <v>0</v>
      </c>
      <c r="J22" s="126"/>
      <c r="K22" s="1"/>
    </row>
    <row r="23" spans="1:11" ht="25.9" customHeight="1">
      <c r="A23" s="1"/>
      <c r="B23" s="225"/>
      <c r="C23" s="111"/>
      <c r="D23" s="119"/>
      <c r="E23" s="119"/>
      <c r="F23" s="123"/>
      <c r="G23" s="40">
        <v>70484</v>
      </c>
      <c r="H23" s="42">
        <f>$H$11</f>
        <v>0</v>
      </c>
      <c r="I23" s="43">
        <f t="shared" si="1"/>
        <v>0</v>
      </c>
      <c r="J23" s="126"/>
      <c r="K23" s="1"/>
    </row>
    <row r="24" spans="1:11" ht="25.9" customHeight="1">
      <c r="A24" s="1"/>
      <c r="B24" s="226"/>
      <c r="C24" s="112"/>
      <c r="D24" s="120"/>
      <c r="E24" s="120"/>
      <c r="F24" s="124"/>
      <c r="G24" s="37">
        <v>74511</v>
      </c>
      <c r="H24" s="67">
        <f>$H$12</f>
        <v>0</v>
      </c>
      <c r="I24" s="39">
        <f t="shared" si="1"/>
        <v>0</v>
      </c>
      <c r="J24" s="127"/>
      <c r="K24" s="1"/>
    </row>
    <row r="25" spans="1:11" ht="25.9" customHeight="1">
      <c r="A25" s="1"/>
      <c r="B25" s="137" t="s">
        <v>29</v>
      </c>
      <c r="C25" s="139">
        <f>$C$13</f>
        <v>761</v>
      </c>
      <c r="D25" s="148">
        <f>$D$13</f>
        <v>0</v>
      </c>
      <c r="E25" s="142">
        <v>100</v>
      </c>
      <c r="F25" s="144">
        <f>ROUNDDOWN((C25*D25*(100/100)),2)</f>
        <v>0</v>
      </c>
      <c r="G25" s="146">
        <v>0</v>
      </c>
      <c r="H25" s="148">
        <f>$H$13</f>
        <v>0</v>
      </c>
      <c r="I25" s="130">
        <f t="shared" si="1"/>
        <v>0</v>
      </c>
      <c r="J25" s="132">
        <f>ROUNDDOWN((F25+I25),0)</f>
        <v>0</v>
      </c>
      <c r="K25" s="1"/>
    </row>
    <row r="26" spans="1:11" ht="25.9" customHeight="1">
      <c r="A26" s="1"/>
      <c r="B26" s="138"/>
      <c r="C26" s="140"/>
      <c r="D26" s="297"/>
      <c r="E26" s="143"/>
      <c r="F26" s="145"/>
      <c r="G26" s="147"/>
      <c r="H26" s="149"/>
      <c r="I26" s="131"/>
      <c r="J26" s="133"/>
      <c r="K26" s="1"/>
    </row>
    <row r="27" spans="1:11" ht="25.9" customHeight="1">
      <c r="A27" s="1"/>
      <c r="B27" s="134" t="s">
        <v>30</v>
      </c>
      <c r="C27" s="110">
        <f>$C$9</f>
        <v>761</v>
      </c>
      <c r="D27" s="135">
        <f>$D$9</f>
        <v>0</v>
      </c>
      <c r="E27" s="118">
        <v>100</v>
      </c>
      <c r="F27" s="122">
        <f>ROUNDDOWN((C27*D27*((185-E27)/100)),2)</f>
        <v>0</v>
      </c>
      <c r="G27" s="40">
        <v>55510</v>
      </c>
      <c r="H27" s="42">
        <f>$H$9</f>
        <v>0</v>
      </c>
      <c r="I27" s="43">
        <f t="shared" ref="I27:I31" si="2">ROUNDDOWN(G27*H27,2)</f>
        <v>0</v>
      </c>
      <c r="J27" s="136">
        <f>ROUNDDOWN((F27)+SUM(I27:I30),0)</f>
        <v>0</v>
      </c>
      <c r="K27" s="1"/>
    </row>
    <row r="28" spans="1:11" ht="25.9" customHeight="1">
      <c r="A28" s="1"/>
      <c r="B28" s="99"/>
      <c r="C28" s="110"/>
      <c r="D28" s="135"/>
      <c r="E28" s="118"/>
      <c r="F28" s="122"/>
      <c r="G28" s="37">
        <v>15139</v>
      </c>
      <c r="H28" s="68">
        <f>$H$10</f>
        <v>0</v>
      </c>
      <c r="I28" s="39">
        <f t="shared" si="2"/>
        <v>0</v>
      </c>
      <c r="J28" s="126"/>
      <c r="K28" s="1"/>
    </row>
    <row r="29" spans="1:11" ht="25.9" customHeight="1">
      <c r="A29" s="1"/>
      <c r="B29" s="225"/>
      <c r="C29" s="111"/>
      <c r="D29" s="119"/>
      <c r="E29" s="119"/>
      <c r="F29" s="123"/>
      <c r="G29" s="40">
        <v>0</v>
      </c>
      <c r="H29" s="68">
        <f>$H$11</f>
        <v>0</v>
      </c>
      <c r="I29" s="43">
        <f t="shared" si="2"/>
        <v>0</v>
      </c>
      <c r="J29" s="126"/>
      <c r="K29" s="1"/>
    </row>
    <row r="30" spans="1:11" ht="25.9" customHeight="1">
      <c r="A30" s="1"/>
      <c r="B30" s="226"/>
      <c r="C30" s="112"/>
      <c r="D30" s="120"/>
      <c r="E30" s="120"/>
      <c r="F30" s="124"/>
      <c r="G30" s="37">
        <v>73754</v>
      </c>
      <c r="H30" s="42">
        <f>$H$12</f>
        <v>0</v>
      </c>
      <c r="I30" s="39">
        <f t="shared" si="2"/>
        <v>0</v>
      </c>
      <c r="J30" s="127"/>
      <c r="K30" s="1"/>
    </row>
    <row r="31" spans="1:11" ht="25.9" customHeight="1">
      <c r="A31" s="1"/>
      <c r="B31" s="137" t="s">
        <v>31</v>
      </c>
      <c r="C31" s="139">
        <f>$C$13</f>
        <v>761</v>
      </c>
      <c r="D31" s="148">
        <f>$D$13</f>
        <v>0</v>
      </c>
      <c r="E31" s="142">
        <v>100</v>
      </c>
      <c r="F31" s="144">
        <f>ROUNDDOWN((C31*D31*(100/100)),2)</f>
        <v>0</v>
      </c>
      <c r="G31" s="146">
        <v>0</v>
      </c>
      <c r="H31" s="148">
        <f>$H$13</f>
        <v>0</v>
      </c>
      <c r="I31" s="130">
        <f t="shared" si="2"/>
        <v>0</v>
      </c>
      <c r="J31" s="132">
        <f>ROUNDDOWN((F31+I31),0)</f>
        <v>0</v>
      </c>
      <c r="K31" s="1"/>
    </row>
    <row r="32" spans="1:11" ht="25.9" customHeight="1">
      <c r="A32" s="1"/>
      <c r="B32" s="138"/>
      <c r="C32" s="140"/>
      <c r="D32" s="297"/>
      <c r="E32" s="143"/>
      <c r="F32" s="145"/>
      <c r="G32" s="147"/>
      <c r="H32" s="149"/>
      <c r="I32" s="131"/>
      <c r="J32" s="133"/>
      <c r="K32" s="1"/>
    </row>
    <row r="33" spans="1:11" ht="25.9" customHeight="1">
      <c r="A33" s="1"/>
      <c r="B33" s="134" t="s">
        <v>32</v>
      </c>
      <c r="C33" s="110">
        <f>$C$9</f>
        <v>761</v>
      </c>
      <c r="D33" s="135">
        <f>$D$9</f>
        <v>0</v>
      </c>
      <c r="E33" s="118">
        <v>100</v>
      </c>
      <c r="F33" s="122">
        <f>ROUNDDOWN((C33*D33*((185-E33)/100)),2)</f>
        <v>0</v>
      </c>
      <c r="G33" s="40">
        <v>45368</v>
      </c>
      <c r="H33" s="42">
        <f>$H$9</f>
        <v>0</v>
      </c>
      <c r="I33" s="43">
        <f t="shared" ref="I33:I37" si="3">ROUNDDOWN(G33*H33,2)</f>
        <v>0</v>
      </c>
      <c r="J33" s="136">
        <f>ROUNDDOWN((F33)+SUM(I33:I36),0)</f>
        <v>0</v>
      </c>
      <c r="K33" s="1"/>
    </row>
    <row r="34" spans="1:11" ht="25.9" customHeight="1">
      <c r="A34" s="1"/>
      <c r="B34" s="99"/>
      <c r="C34" s="110"/>
      <c r="D34" s="135"/>
      <c r="E34" s="118"/>
      <c r="F34" s="122"/>
      <c r="G34" s="37">
        <v>12373</v>
      </c>
      <c r="H34" s="68">
        <f>$H$10</f>
        <v>0</v>
      </c>
      <c r="I34" s="39">
        <f t="shared" si="3"/>
        <v>0</v>
      </c>
      <c r="J34" s="126"/>
      <c r="K34" s="1"/>
    </row>
    <row r="35" spans="1:11" ht="25.9" customHeight="1">
      <c r="A35" s="1"/>
      <c r="B35" s="225"/>
      <c r="C35" s="111"/>
      <c r="D35" s="119"/>
      <c r="E35" s="119"/>
      <c r="F35" s="123"/>
      <c r="G35" s="40">
        <v>0</v>
      </c>
      <c r="H35" s="68">
        <f>$H$11</f>
        <v>0</v>
      </c>
      <c r="I35" s="43">
        <f t="shared" si="3"/>
        <v>0</v>
      </c>
      <c r="J35" s="126"/>
      <c r="K35" s="1"/>
    </row>
    <row r="36" spans="1:11" ht="25.9" customHeight="1">
      <c r="A36" s="1"/>
      <c r="B36" s="226"/>
      <c r="C36" s="112"/>
      <c r="D36" s="120"/>
      <c r="E36" s="120"/>
      <c r="F36" s="124"/>
      <c r="G36" s="37">
        <v>65000</v>
      </c>
      <c r="H36" s="42">
        <f>$H$12</f>
        <v>0</v>
      </c>
      <c r="I36" s="39">
        <f t="shared" si="3"/>
        <v>0</v>
      </c>
      <c r="J36" s="127"/>
      <c r="K36" s="1"/>
    </row>
    <row r="37" spans="1:11" ht="25.9" customHeight="1">
      <c r="A37" s="1"/>
      <c r="B37" s="137" t="s">
        <v>33</v>
      </c>
      <c r="C37" s="139">
        <f>$C$13</f>
        <v>761</v>
      </c>
      <c r="D37" s="148">
        <f>$D$13</f>
        <v>0</v>
      </c>
      <c r="E37" s="142">
        <v>100</v>
      </c>
      <c r="F37" s="144">
        <f>ROUNDDOWN((C37*D37*(100/100)),2)</f>
        <v>0</v>
      </c>
      <c r="G37" s="146">
        <v>0</v>
      </c>
      <c r="H37" s="148">
        <f>$H$13</f>
        <v>0</v>
      </c>
      <c r="I37" s="130">
        <f t="shared" si="3"/>
        <v>0</v>
      </c>
      <c r="J37" s="132">
        <f>ROUNDDOWN((F37+I37),0)</f>
        <v>0</v>
      </c>
      <c r="K37" s="1"/>
    </row>
    <row r="38" spans="1:11" ht="25.9" customHeight="1">
      <c r="A38" s="1"/>
      <c r="B38" s="138"/>
      <c r="C38" s="140"/>
      <c r="D38" s="297"/>
      <c r="E38" s="143"/>
      <c r="F38" s="145"/>
      <c r="G38" s="147"/>
      <c r="H38" s="149"/>
      <c r="I38" s="131"/>
      <c r="J38" s="133"/>
      <c r="K38" s="1"/>
    </row>
    <row r="39" spans="1:11" ht="25.9" customHeight="1">
      <c r="A39" s="1"/>
      <c r="B39" s="134" t="s">
        <v>34</v>
      </c>
      <c r="C39" s="110">
        <f>$C$9</f>
        <v>761</v>
      </c>
      <c r="D39" s="135">
        <f>$D$9</f>
        <v>0</v>
      </c>
      <c r="E39" s="118">
        <v>100</v>
      </c>
      <c r="F39" s="122">
        <f>ROUNDDOWN((C39*D39*((185-E39)/100)),2)</f>
        <v>0</v>
      </c>
      <c r="G39" s="40">
        <v>48791</v>
      </c>
      <c r="H39" s="42">
        <f>$H$9</f>
        <v>0</v>
      </c>
      <c r="I39" s="43">
        <f t="shared" ref="I39:I43" si="4">ROUNDDOWN(G39*H39,2)</f>
        <v>0</v>
      </c>
      <c r="J39" s="136">
        <f>ROUNDDOWN((F39)+SUM(I39:I42),0)</f>
        <v>0</v>
      </c>
      <c r="K39" s="1"/>
    </row>
    <row r="40" spans="1:11" ht="25.9" customHeight="1">
      <c r="A40" s="1"/>
      <c r="B40" s="99"/>
      <c r="C40" s="110"/>
      <c r="D40" s="135"/>
      <c r="E40" s="118"/>
      <c r="F40" s="122"/>
      <c r="G40" s="37">
        <v>13307</v>
      </c>
      <c r="H40" s="68">
        <f>$H$10</f>
        <v>0</v>
      </c>
      <c r="I40" s="39">
        <f t="shared" si="4"/>
        <v>0</v>
      </c>
      <c r="J40" s="126"/>
      <c r="K40" s="1"/>
    </row>
    <row r="41" spans="1:11" ht="25.9" customHeight="1">
      <c r="A41" s="1"/>
      <c r="B41" s="225"/>
      <c r="C41" s="111"/>
      <c r="D41" s="119"/>
      <c r="E41" s="119"/>
      <c r="F41" s="123"/>
      <c r="G41" s="40">
        <v>0</v>
      </c>
      <c r="H41" s="68">
        <f>$H$11</f>
        <v>0</v>
      </c>
      <c r="I41" s="43">
        <f t="shared" si="4"/>
        <v>0</v>
      </c>
      <c r="J41" s="126"/>
      <c r="K41" s="1"/>
    </row>
    <row r="42" spans="1:11" ht="25.9" customHeight="1">
      <c r="A42" s="1"/>
      <c r="B42" s="226"/>
      <c r="C42" s="112"/>
      <c r="D42" s="120"/>
      <c r="E42" s="120"/>
      <c r="F42" s="124"/>
      <c r="G42" s="37">
        <v>70969</v>
      </c>
      <c r="H42" s="42">
        <f>$H$12</f>
        <v>0</v>
      </c>
      <c r="I42" s="39">
        <f t="shared" si="4"/>
        <v>0</v>
      </c>
      <c r="J42" s="127"/>
      <c r="K42" s="1"/>
    </row>
    <row r="43" spans="1:11" ht="25.9" customHeight="1">
      <c r="A43" s="1"/>
      <c r="B43" s="137" t="s">
        <v>35</v>
      </c>
      <c r="C43" s="139">
        <f>$C$13</f>
        <v>761</v>
      </c>
      <c r="D43" s="148">
        <f>$D$13</f>
        <v>0</v>
      </c>
      <c r="E43" s="142">
        <v>100</v>
      </c>
      <c r="F43" s="144">
        <f>ROUNDDOWN((C43*D43*(100/100)),2)</f>
        <v>0</v>
      </c>
      <c r="G43" s="146">
        <v>0</v>
      </c>
      <c r="H43" s="148">
        <f>$H$13</f>
        <v>0</v>
      </c>
      <c r="I43" s="130">
        <f t="shared" si="4"/>
        <v>0</v>
      </c>
      <c r="J43" s="132">
        <f>ROUNDDOWN((F43+I43),0)</f>
        <v>0</v>
      </c>
      <c r="K43" s="1"/>
    </row>
    <row r="44" spans="1:11" ht="25.9" customHeight="1">
      <c r="A44" s="1"/>
      <c r="B44" s="138"/>
      <c r="C44" s="140"/>
      <c r="D44" s="297"/>
      <c r="E44" s="143"/>
      <c r="F44" s="145"/>
      <c r="G44" s="147"/>
      <c r="H44" s="149"/>
      <c r="I44" s="131"/>
      <c r="J44" s="133"/>
      <c r="K44" s="1"/>
    </row>
    <row r="45" spans="1:11" ht="25.9" customHeight="1">
      <c r="A45" s="1"/>
      <c r="B45" s="134" t="s">
        <v>36</v>
      </c>
      <c r="C45" s="110">
        <f>$C$9</f>
        <v>761</v>
      </c>
      <c r="D45" s="135">
        <f>$D$9</f>
        <v>0</v>
      </c>
      <c r="E45" s="118">
        <v>100</v>
      </c>
      <c r="F45" s="122">
        <f>ROUNDDOWN((C45*D45*((185-E45)/100)),2)</f>
        <v>0</v>
      </c>
      <c r="G45" s="40">
        <v>0</v>
      </c>
      <c r="H45" s="42">
        <f>$H$9</f>
        <v>0</v>
      </c>
      <c r="I45" s="43">
        <f t="shared" ref="I45:I49" si="5">ROUNDDOWN(G45*H45,2)</f>
        <v>0</v>
      </c>
      <c r="J45" s="136">
        <f>ROUNDDOWN((F45)+SUM(I45:I48),0)</f>
        <v>0</v>
      </c>
      <c r="K45" s="1"/>
    </row>
    <row r="46" spans="1:11" ht="25.9" customHeight="1">
      <c r="A46" s="1"/>
      <c r="B46" s="99"/>
      <c r="C46" s="110"/>
      <c r="D46" s="135"/>
      <c r="E46" s="118"/>
      <c r="F46" s="122"/>
      <c r="G46" s="37">
        <v>0</v>
      </c>
      <c r="H46" s="44">
        <f>$H$10</f>
        <v>0</v>
      </c>
      <c r="I46" s="39">
        <f t="shared" si="5"/>
        <v>0</v>
      </c>
      <c r="J46" s="126"/>
      <c r="K46" s="1"/>
    </row>
    <row r="47" spans="1:11" ht="25.9" customHeight="1">
      <c r="A47" s="1"/>
      <c r="B47" s="225"/>
      <c r="C47" s="111"/>
      <c r="D47" s="119"/>
      <c r="E47" s="119"/>
      <c r="F47" s="123"/>
      <c r="G47" s="40">
        <v>61151</v>
      </c>
      <c r="H47" s="42">
        <f>$H$11</f>
        <v>0</v>
      </c>
      <c r="I47" s="43">
        <f t="shared" si="5"/>
        <v>0</v>
      </c>
      <c r="J47" s="126"/>
      <c r="K47" s="1"/>
    </row>
    <row r="48" spans="1:11" ht="25.9" customHeight="1">
      <c r="A48" s="1"/>
      <c r="B48" s="226"/>
      <c r="C48" s="112"/>
      <c r="D48" s="120"/>
      <c r="E48" s="120"/>
      <c r="F48" s="124"/>
      <c r="G48" s="37">
        <v>63839</v>
      </c>
      <c r="H48" s="67">
        <f>$H$12</f>
        <v>0</v>
      </c>
      <c r="I48" s="39">
        <f t="shared" si="5"/>
        <v>0</v>
      </c>
      <c r="J48" s="127"/>
      <c r="K48" s="1"/>
    </row>
    <row r="49" spans="1:11" ht="25.9" customHeight="1">
      <c r="A49" s="1"/>
      <c r="B49" s="137" t="s">
        <v>37</v>
      </c>
      <c r="C49" s="139">
        <f>$C$13</f>
        <v>761</v>
      </c>
      <c r="D49" s="148">
        <f>$D$13</f>
        <v>0</v>
      </c>
      <c r="E49" s="142">
        <v>100</v>
      </c>
      <c r="F49" s="144">
        <f>ROUNDDOWN((C49*D49*(100/100)),2)</f>
        <v>0</v>
      </c>
      <c r="G49" s="146">
        <v>0</v>
      </c>
      <c r="H49" s="148">
        <f>$H$13</f>
        <v>0</v>
      </c>
      <c r="I49" s="130">
        <f t="shared" si="5"/>
        <v>0</v>
      </c>
      <c r="J49" s="132">
        <f>ROUNDDOWN((F49+I49),0)</f>
        <v>0</v>
      </c>
      <c r="K49" s="1"/>
    </row>
    <row r="50" spans="1:11" ht="25.9" customHeight="1">
      <c r="A50" s="1"/>
      <c r="B50" s="138"/>
      <c r="C50" s="140"/>
      <c r="D50" s="297"/>
      <c r="E50" s="143"/>
      <c r="F50" s="145"/>
      <c r="G50" s="147"/>
      <c r="H50" s="149"/>
      <c r="I50" s="131"/>
      <c r="J50" s="133"/>
      <c r="K50" s="1"/>
    </row>
    <row r="51" spans="1:11" ht="25.9" customHeight="1">
      <c r="A51" s="1"/>
      <c r="B51" s="151" t="s">
        <v>38</v>
      </c>
      <c r="C51" s="153">
        <f>$C$9</f>
        <v>761</v>
      </c>
      <c r="D51" s="154">
        <f>$D$9</f>
        <v>0</v>
      </c>
      <c r="E51" s="156">
        <v>100</v>
      </c>
      <c r="F51" s="157">
        <f>ROUNDDOWN((C51*D51*((185-E51)/100)),2)</f>
        <v>0</v>
      </c>
      <c r="G51" s="45">
        <v>0</v>
      </c>
      <c r="H51" s="46">
        <f>$H$9</f>
        <v>0</v>
      </c>
      <c r="I51" s="47">
        <f t="shared" ref="I51:I55" si="6">ROUNDDOWN(G51*H51,2)</f>
        <v>0</v>
      </c>
      <c r="J51" s="158">
        <f>ROUNDDOWN((F51)+SUM(I51:I54),0)</f>
        <v>0</v>
      </c>
      <c r="K51" s="1"/>
    </row>
    <row r="52" spans="1:11" ht="25.9" customHeight="1">
      <c r="A52" s="1"/>
      <c r="B52" s="99"/>
      <c r="C52" s="110"/>
      <c r="D52" s="135"/>
      <c r="E52" s="118"/>
      <c r="F52" s="122"/>
      <c r="G52" s="37">
        <v>0</v>
      </c>
      <c r="H52" s="44">
        <f>$H$10</f>
        <v>0</v>
      </c>
      <c r="I52" s="39">
        <f t="shared" si="6"/>
        <v>0</v>
      </c>
      <c r="J52" s="126"/>
      <c r="K52" s="1"/>
    </row>
    <row r="53" spans="1:11" ht="25.9" customHeight="1">
      <c r="A53" s="1"/>
      <c r="B53" s="225"/>
      <c r="C53" s="111"/>
      <c r="D53" s="119"/>
      <c r="E53" s="119"/>
      <c r="F53" s="123"/>
      <c r="G53" s="40">
        <v>55214</v>
      </c>
      <c r="H53" s="42">
        <f>$H$11</f>
        <v>0</v>
      </c>
      <c r="I53" s="43">
        <f t="shared" si="6"/>
        <v>0</v>
      </c>
      <c r="J53" s="126"/>
      <c r="K53" s="1"/>
    </row>
    <row r="54" spans="1:11" ht="25.9" customHeight="1">
      <c r="A54" s="1"/>
      <c r="B54" s="226"/>
      <c r="C54" s="112"/>
      <c r="D54" s="120"/>
      <c r="E54" s="120"/>
      <c r="F54" s="124"/>
      <c r="G54" s="37">
        <v>68245</v>
      </c>
      <c r="H54" s="67">
        <f>$H$12</f>
        <v>0</v>
      </c>
      <c r="I54" s="39">
        <f t="shared" si="6"/>
        <v>0</v>
      </c>
      <c r="J54" s="127"/>
      <c r="K54" s="1"/>
    </row>
    <row r="55" spans="1:11" ht="25.9" customHeight="1">
      <c r="A55" s="1"/>
      <c r="B55" s="137" t="s">
        <v>39</v>
      </c>
      <c r="C55" s="139">
        <f>$C$13</f>
        <v>761</v>
      </c>
      <c r="D55" s="148">
        <f>$D$13</f>
        <v>0</v>
      </c>
      <c r="E55" s="142">
        <v>100</v>
      </c>
      <c r="F55" s="144">
        <f>ROUNDDOWN((C55*D55*(100/100)),2)</f>
        <v>0</v>
      </c>
      <c r="G55" s="146">
        <v>0</v>
      </c>
      <c r="H55" s="148">
        <f>$H$13</f>
        <v>0</v>
      </c>
      <c r="I55" s="130">
        <f t="shared" si="6"/>
        <v>0</v>
      </c>
      <c r="J55" s="132">
        <f>ROUNDDOWN((F55+I55),0)</f>
        <v>0</v>
      </c>
      <c r="K55" s="1"/>
    </row>
    <row r="56" spans="1:11" ht="25.9" customHeight="1">
      <c r="A56" s="1"/>
      <c r="B56" s="138"/>
      <c r="C56" s="140"/>
      <c r="D56" s="297"/>
      <c r="E56" s="143"/>
      <c r="F56" s="145"/>
      <c r="G56" s="147"/>
      <c r="H56" s="149"/>
      <c r="I56" s="131"/>
      <c r="J56" s="133"/>
      <c r="K56" s="1"/>
    </row>
    <row r="57" spans="1:11" ht="25.9" customHeight="1">
      <c r="A57" s="1"/>
      <c r="B57" s="134" t="s">
        <v>40</v>
      </c>
      <c r="C57" s="110">
        <f>$C$9</f>
        <v>761</v>
      </c>
      <c r="D57" s="135">
        <f>$D$9</f>
        <v>0</v>
      </c>
      <c r="E57" s="118">
        <v>100</v>
      </c>
      <c r="F57" s="122">
        <f>ROUNDDOWN((C57*D57*((185-E57)/100)),2)</f>
        <v>0</v>
      </c>
      <c r="G57" s="40">
        <v>0</v>
      </c>
      <c r="H57" s="42">
        <f>$H$9</f>
        <v>0</v>
      </c>
      <c r="I57" s="43">
        <f t="shared" ref="I57:I61" si="7">ROUNDDOWN(G57*H57,2)</f>
        <v>0</v>
      </c>
      <c r="J57" s="136">
        <f>ROUNDDOWN((F57)+SUM(I57:I60),0)</f>
        <v>0</v>
      </c>
      <c r="K57" s="1"/>
    </row>
    <row r="58" spans="1:11" ht="25.9" customHeight="1">
      <c r="A58" s="1"/>
      <c r="B58" s="99"/>
      <c r="C58" s="110"/>
      <c r="D58" s="135"/>
      <c r="E58" s="118"/>
      <c r="F58" s="122"/>
      <c r="G58" s="37">
        <v>0</v>
      </c>
      <c r="H58" s="44">
        <f>$H$10</f>
        <v>0</v>
      </c>
      <c r="I58" s="39">
        <f t="shared" si="7"/>
        <v>0</v>
      </c>
      <c r="J58" s="126"/>
      <c r="K58" s="1"/>
    </row>
    <row r="59" spans="1:11" ht="25.9" customHeight="1">
      <c r="A59" s="1"/>
      <c r="B59" s="225"/>
      <c r="C59" s="111"/>
      <c r="D59" s="119"/>
      <c r="E59" s="119"/>
      <c r="F59" s="123"/>
      <c r="G59" s="40">
        <v>50959</v>
      </c>
      <c r="H59" s="42">
        <f>$H$11</f>
        <v>0</v>
      </c>
      <c r="I59" s="43">
        <f t="shared" si="7"/>
        <v>0</v>
      </c>
      <c r="J59" s="126"/>
      <c r="K59" s="1"/>
    </row>
    <row r="60" spans="1:11" ht="25.9" customHeight="1">
      <c r="A60" s="1"/>
      <c r="B60" s="226"/>
      <c r="C60" s="112"/>
      <c r="D60" s="120"/>
      <c r="E60" s="120"/>
      <c r="F60" s="124"/>
      <c r="G60" s="37">
        <v>57366</v>
      </c>
      <c r="H60" s="67">
        <f>$H$12</f>
        <v>0</v>
      </c>
      <c r="I60" s="39">
        <f t="shared" si="7"/>
        <v>0</v>
      </c>
      <c r="J60" s="127"/>
      <c r="K60" s="1"/>
    </row>
    <row r="61" spans="1:11" ht="25.9" customHeight="1">
      <c r="A61" s="1"/>
      <c r="B61" s="137" t="s">
        <v>41</v>
      </c>
      <c r="C61" s="139">
        <f>$C$13</f>
        <v>761</v>
      </c>
      <c r="D61" s="148">
        <f>$D$13</f>
        <v>0</v>
      </c>
      <c r="E61" s="142">
        <v>100</v>
      </c>
      <c r="F61" s="144">
        <f>ROUNDDOWN((C61*D61*(100/100)),2)</f>
        <v>0</v>
      </c>
      <c r="G61" s="146">
        <v>0</v>
      </c>
      <c r="H61" s="148">
        <f>$H$13</f>
        <v>0</v>
      </c>
      <c r="I61" s="130">
        <f t="shared" si="7"/>
        <v>0</v>
      </c>
      <c r="J61" s="132">
        <f>ROUNDDOWN((F61+I61),0)</f>
        <v>0</v>
      </c>
      <c r="K61" s="1"/>
    </row>
    <row r="62" spans="1:11" ht="25.9" customHeight="1">
      <c r="A62" s="1"/>
      <c r="B62" s="138"/>
      <c r="C62" s="140"/>
      <c r="D62" s="297"/>
      <c r="E62" s="143"/>
      <c r="F62" s="145"/>
      <c r="G62" s="147"/>
      <c r="H62" s="149"/>
      <c r="I62" s="131"/>
      <c r="J62" s="133"/>
      <c r="K62" s="1"/>
    </row>
    <row r="63" spans="1:11" ht="25.9" customHeight="1">
      <c r="A63" s="1"/>
      <c r="B63" s="134" t="s">
        <v>42</v>
      </c>
      <c r="C63" s="110">
        <f>$C$9</f>
        <v>761</v>
      </c>
      <c r="D63" s="135">
        <f>$D$9</f>
        <v>0</v>
      </c>
      <c r="E63" s="118">
        <v>100</v>
      </c>
      <c r="F63" s="122">
        <f>ROUNDDOWN((C63*D63*((185-E63)/100)),2)</f>
        <v>0</v>
      </c>
      <c r="G63" s="40">
        <v>0</v>
      </c>
      <c r="H63" s="42">
        <f>$H$9</f>
        <v>0</v>
      </c>
      <c r="I63" s="43">
        <f t="shared" ref="I63:I67" si="8">ROUNDDOWN(G63*H63,2)</f>
        <v>0</v>
      </c>
      <c r="J63" s="136">
        <f>ROUNDDOWN((F63)+SUM(I63:I66),0)</f>
        <v>0</v>
      </c>
      <c r="K63" s="1"/>
    </row>
    <row r="64" spans="1:11" ht="25.9" customHeight="1">
      <c r="A64" s="1"/>
      <c r="B64" s="99"/>
      <c r="C64" s="110"/>
      <c r="D64" s="135"/>
      <c r="E64" s="118"/>
      <c r="F64" s="122"/>
      <c r="G64" s="37">
        <v>0</v>
      </c>
      <c r="H64" s="44">
        <f>$H$10</f>
        <v>0</v>
      </c>
      <c r="I64" s="39">
        <f t="shared" si="8"/>
        <v>0</v>
      </c>
      <c r="J64" s="126"/>
      <c r="K64" s="1"/>
    </row>
    <row r="65" spans="1:11" ht="25.9" customHeight="1">
      <c r="A65" s="1"/>
      <c r="B65" s="225"/>
      <c r="C65" s="111"/>
      <c r="D65" s="119"/>
      <c r="E65" s="119"/>
      <c r="F65" s="123"/>
      <c r="G65" s="40">
        <v>41815</v>
      </c>
      <c r="H65" s="42">
        <f>$H$11</f>
        <v>0</v>
      </c>
      <c r="I65" s="43">
        <f t="shared" si="8"/>
        <v>0</v>
      </c>
      <c r="J65" s="126"/>
      <c r="K65" s="1"/>
    </row>
    <row r="66" spans="1:11" ht="25.9" customHeight="1">
      <c r="A66" s="1"/>
      <c r="B66" s="226"/>
      <c r="C66" s="112"/>
      <c r="D66" s="120"/>
      <c r="E66" s="120"/>
      <c r="F66" s="124"/>
      <c r="G66" s="37">
        <v>54801</v>
      </c>
      <c r="H66" s="67">
        <f>$H$12</f>
        <v>0</v>
      </c>
      <c r="I66" s="39">
        <f t="shared" si="8"/>
        <v>0</v>
      </c>
      <c r="J66" s="127"/>
      <c r="K66" s="1"/>
    </row>
    <row r="67" spans="1:11" ht="25.9" customHeight="1">
      <c r="A67" s="1"/>
      <c r="B67" s="137" t="s">
        <v>43</v>
      </c>
      <c r="C67" s="139">
        <f>$C$13</f>
        <v>761</v>
      </c>
      <c r="D67" s="148">
        <f>$D$13</f>
        <v>0</v>
      </c>
      <c r="E67" s="142">
        <v>100</v>
      </c>
      <c r="F67" s="144">
        <f>ROUNDDOWN((C67*D67*(100/100)),2)</f>
        <v>0</v>
      </c>
      <c r="G67" s="146">
        <v>0</v>
      </c>
      <c r="H67" s="148">
        <f>$H$13</f>
        <v>0</v>
      </c>
      <c r="I67" s="130">
        <f t="shared" si="8"/>
        <v>0</v>
      </c>
      <c r="J67" s="132">
        <f>ROUNDDOWN((F67+I67),0)</f>
        <v>0</v>
      </c>
      <c r="K67" s="1"/>
    </row>
    <row r="68" spans="1:11" ht="25.9" customHeight="1">
      <c r="A68" s="1"/>
      <c r="B68" s="138"/>
      <c r="C68" s="140"/>
      <c r="D68" s="297"/>
      <c r="E68" s="143"/>
      <c r="F68" s="145"/>
      <c r="G68" s="147"/>
      <c r="H68" s="149"/>
      <c r="I68" s="131"/>
      <c r="J68" s="133"/>
      <c r="K68" s="1"/>
    </row>
    <row r="69" spans="1:11" ht="25.9" customHeight="1">
      <c r="A69" s="1"/>
      <c r="B69" s="134" t="s">
        <v>44</v>
      </c>
      <c r="C69" s="110">
        <f>$C$9</f>
        <v>761</v>
      </c>
      <c r="D69" s="135">
        <f>$D$9</f>
        <v>0</v>
      </c>
      <c r="E69" s="118">
        <v>100</v>
      </c>
      <c r="F69" s="122">
        <f>ROUNDDOWN((C69*D69*((185-E69)/100)),2)</f>
        <v>0</v>
      </c>
      <c r="G69" s="40">
        <v>0</v>
      </c>
      <c r="H69" s="42">
        <f>$H$9</f>
        <v>0</v>
      </c>
      <c r="I69" s="43">
        <f t="shared" ref="I69:I73" si="9">ROUNDDOWN(G69*H69,2)</f>
        <v>0</v>
      </c>
      <c r="J69" s="136">
        <f>ROUNDDOWN((F69)+SUM(I69:I72),0)</f>
        <v>0</v>
      </c>
      <c r="K69" s="1"/>
    </row>
    <row r="70" spans="1:11" ht="25.9" customHeight="1">
      <c r="A70" s="1"/>
      <c r="B70" s="99"/>
      <c r="C70" s="110"/>
      <c r="D70" s="135"/>
      <c r="E70" s="118"/>
      <c r="F70" s="122"/>
      <c r="G70" s="37">
        <v>0</v>
      </c>
      <c r="H70" s="44">
        <f>$H$10</f>
        <v>0</v>
      </c>
      <c r="I70" s="39">
        <f t="shared" si="9"/>
        <v>0</v>
      </c>
      <c r="J70" s="126"/>
      <c r="K70" s="1"/>
    </row>
    <row r="71" spans="1:11" ht="25.9" customHeight="1">
      <c r="A71" s="1"/>
      <c r="B71" s="225"/>
      <c r="C71" s="111"/>
      <c r="D71" s="119"/>
      <c r="E71" s="119"/>
      <c r="F71" s="123"/>
      <c r="G71" s="40">
        <v>43828</v>
      </c>
      <c r="H71" s="42">
        <f>$H$11</f>
        <v>0</v>
      </c>
      <c r="I71" s="43">
        <f t="shared" si="9"/>
        <v>0</v>
      </c>
      <c r="J71" s="126"/>
      <c r="K71" s="1"/>
    </row>
    <row r="72" spans="1:11" ht="25.9" customHeight="1">
      <c r="A72" s="1"/>
      <c r="B72" s="226"/>
      <c r="C72" s="112"/>
      <c r="D72" s="120"/>
      <c r="E72" s="120"/>
      <c r="F72" s="124"/>
      <c r="G72" s="37">
        <v>51797</v>
      </c>
      <c r="H72" s="67">
        <f>$H$12</f>
        <v>0</v>
      </c>
      <c r="I72" s="39">
        <f t="shared" si="9"/>
        <v>0</v>
      </c>
      <c r="J72" s="127"/>
      <c r="K72" s="1"/>
    </row>
    <row r="73" spans="1:11" ht="25.9" customHeight="1">
      <c r="A73" s="1"/>
      <c r="B73" s="137" t="s">
        <v>45</v>
      </c>
      <c r="C73" s="139">
        <f>$C$13</f>
        <v>761</v>
      </c>
      <c r="D73" s="148">
        <f>$D$13</f>
        <v>0</v>
      </c>
      <c r="E73" s="142">
        <v>100</v>
      </c>
      <c r="F73" s="144">
        <f>ROUNDDOWN((C73*D73*(100/100)),2)</f>
        <v>0</v>
      </c>
      <c r="G73" s="146">
        <v>0</v>
      </c>
      <c r="H73" s="148">
        <f>$H$13</f>
        <v>0</v>
      </c>
      <c r="I73" s="130">
        <f t="shared" si="9"/>
        <v>0</v>
      </c>
      <c r="J73" s="132">
        <f>ROUNDDOWN((F73+I73),0)</f>
        <v>0</v>
      </c>
      <c r="K73" s="1"/>
    </row>
    <row r="74" spans="1:11" ht="25.9" customHeight="1">
      <c r="A74" s="1"/>
      <c r="B74" s="138"/>
      <c r="C74" s="140"/>
      <c r="D74" s="297"/>
      <c r="E74" s="143"/>
      <c r="F74" s="145"/>
      <c r="G74" s="147"/>
      <c r="H74" s="149"/>
      <c r="I74" s="131"/>
      <c r="J74" s="133"/>
      <c r="K74" s="1"/>
    </row>
    <row r="75" spans="1:11" ht="25.9" customHeight="1">
      <c r="A75" s="1"/>
      <c r="B75" s="134" t="s">
        <v>46</v>
      </c>
      <c r="C75" s="110">
        <f>$C$9</f>
        <v>761</v>
      </c>
      <c r="D75" s="135">
        <f>$D$9</f>
        <v>0</v>
      </c>
      <c r="E75" s="118">
        <v>100</v>
      </c>
      <c r="F75" s="122">
        <f>ROUNDDOWN((C75*D75*((185-E75)/100)),2)</f>
        <v>0</v>
      </c>
      <c r="G75" s="40">
        <v>0</v>
      </c>
      <c r="H75" s="42">
        <f>$H$9</f>
        <v>0</v>
      </c>
      <c r="I75" s="43">
        <f t="shared" ref="I75:I79" si="10">ROUNDDOWN(G75*H75,2)</f>
        <v>0</v>
      </c>
      <c r="J75" s="136">
        <f>ROUNDDOWN((F75)+SUM(I75:I78),0)</f>
        <v>0</v>
      </c>
      <c r="K75" s="1"/>
    </row>
    <row r="76" spans="1:11" ht="25.9" customHeight="1">
      <c r="A76" s="1"/>
      <c r="B76" s="99"/>
      <c r="C76" s="110"/>
      <c r="D76" s="135"/>
      <c r="E76" s="118"/>
      <c r="F76" s="122"/>
      <c r="G76" s="37">
        <v>0</v>
      </c>
      <c r="H76" s="44">
        <f>$H$10</f>
        <v>0</v>
      </c>
      <c r="I76" s="39">
        <f t="shared" si="10"/>
        <v>0</v>
      </c>
      <c r="J76" s="126"/>
      <c r="K76" s="1"/>
    </row>
    <row r="77" spans="1:11" ht="25.9" customHeight="1">
      <c r="A77" s="1"/>
      <c r="B77" s="225"/>
      <c r="C77" s="111"/>
      <c r="D77" s="119"/>
      <c r="E77" s="119"/>
      <c r="F77" s="123"/>
      <c r="G77" s="40">
        <v>46467</v>
      </c>
      <c r="H77" s="42">
        <f>$H$11</f>
        <v>0</v>
      </c>
      <c r="I77" s="43">
        <f t="shared" si="10"/>
        <v>0</v>
      </c>
      <c r="J77" s="126"/>
      <c r="K77" s="1"/>
    </row>
    <row r="78" spans="1:11" ht="25.9" customHeight="1">
      <c r="A78" s="1"/>
      <c r="B78" s="225"/>
      <c r="C78" s="111"/>
      <c r="D78" s="119"/>
      <c r="E78" s="119"/>
      <c r="F78" s="123"/>
      <c r="G78" s="76">
        <v>48509</v>
      </c>
      <c r="H78" s="77">
        <f>$H$12</f>
        <v>0</v>
      </c>
      <c r="I78" s="78">
        <f t="shared" si="10"/>
        <v>0</v>
      </c>
      <c r="J78" s="126"/>
      <c r="K78" s="1"/>
    </row>
    <row r="79" spans="1:11" ht="25.9" customHeight="1">
      <c r="A79" s="1"/>
      <c r="B79" s="299" t="s">
        <v>47</v>
      </c>
      <c r="C79" s="300">
        <f>$C$13</f>
        <v>761</v>
      </c>
      <c r="D79" s="298">
        <f>$D$13</f>
        <v>0</v>
      </c>
      <c r="E79" s="301">
        <v>100</v>
      </c>
      <c r="F79" s="302">
        <f>ROUNDDOWN((C79*D79*(100/100)),2)</f>
        <v>0</v>
      </c>
      <c r="G79" s="175">
        <v>0</v>
      </c>
      <c r="H79" s="298">
        <f>$H$13</f>
        <v>0</v>
      </c>
      <c r="I79" s="157">
        <f t="shared" si="10"/>
        <v>0</v>
      </c>
      <c r="J79" s="181">
        <f>ROUNDDOWN((F79+I79),0)</f>
        <v>0</v>
      </c>
      <c r="K79" s="1"/>
    </row>
    <row r="80" spans="1:11" ht="25.9" customHeight="1">
      <c r="A80" s="1"/>
      <c r="B80" s="138"/>
      <c r="C80" s="140"/>
      <c r="D80" s="297"/>
      <c r="E80" s="143"/>
      <c r="F80" s="145"/>
      <c r="G80" s="147"/>
      <c r="H80" s="149"/>
      <c r="I80" s="131"/>
      <c r="J80" s="133"/>
      <c r="K80" s="1"/>
    </row>
    <row r="81" spans="1:11" ht="25.9" customHeight="1">
      <c r="A81" s="1"/>
      <c r="B81" s="167" t="s">
        <v>48</v>
      </c>
      <c r="C81" s="272"/>
      <c r="D81" s="273"/>
      <c r="E81" s="273"/>
      <c r="F81" s="274"/>
      <c r="G81" s="175">
        <f>SUM(G9:G80)</f>
        <v>1431962</v>
      </c>
      <c r="H81" s="177"/>
      <c r="I81" s="178"/>
      <c r="J81" s="181">
        <f>J9++J15+J21+J27+J33+J39+J45+J51+J57+J63+J69+J75</f>
        <v>0</v>
      </c>
      <c r="K81" s="1"/>
    </row>
    <row r="82" spans="1:11" ht="25.9" customHeight="1" thickBot="1">
      <c r="A82" s="1"/>
      <c r="B82" s="168"/>
      <c r="C82" s="275"/>
      <c r="D82" s="276"/>
      <c r="E82" s="276"/>
      <c r="F82" s="277"/>
      <c r="G82" s="176"/>
      <c r="H82" s="179"/>
      <c r="I82" s="180"/>
      <c r="J82" s="182"/>
      <c r="K82" s="1"/>
    </row>
    <row r="83" spans="1:11" ht="29.25" customHeight="1" thickTop="1">
      <c r="A83" s="1"/>
      <c r="B83" s="184" t="s">
        <v>49</v>
      </c>
      <c r="C83" s="51" t="s">
        <v>6</v>
      </c>
      <c r="D83" s="52" t="s">
        <v>7</v>
      </c>
      <c r="E83" s="53" t="s">
        <v>8</v>
      </c>
      <c r="F83" s="54" t="s">
        <v>9</v>
      </c>
      <c r="G83" s="186" t="s">
        <v>10</v>
      </c>
      <c r="H83" s="188" t="s">
        <v>11</v>
      </c>
      <c r="I83" s="190" t="s">
        <v>9</v>
      </c>
      <c r="J83" s="134" t="s">
        <v>50</v>
      </c>
      <c r="K83" s="1"/>
    </row>
    <row r="84" spans="1:11" ht="43.5" thickBot="1">
      <c r="A84" s="1"/>
      <c r="B84" s="185"/>
      <c r="C84" s="55" t="s">
        <v>51</v>
      </c>
      <c r="D84" s="27" t="s">
        <v>52</v>
      </c>
      <c r="E84" s="28" t="s">
        <v>53</v>
      </c>
      <c r="F84" s="29" t="s">
        <v>54</v>
      </c>
      <c r="G84" s="187"/>
      <c r="H84" s="189"/>
      <c r="I84" s="191"/>
      <c r="J84" s="192"/>
      <c r="K84" s="1"/>
    </row>
    <row r="85" spans="1:11" ht="25.9" customHeight="1">
      <c r="A85" s="1"/>
      <c r="B85" s="193" t="s">
        <v>55</v>
      </c>
      <c r="C85" s="139">
        <f>$C$13</f>
        <v>761</v>
      </c>
      <c r="D85" s="194">
        <f>$D$13</f>
        <v>0</v>
      </c>
      <c r="E85" s="117">
        <v>100</v>
      </c>
      <c r="F85" s="196">
        <f>ROUNDDOWN((C85*D85*(100/100)),2)</f>
        <v>0</v>
      </c>
      <c r="G85" s="146">
        <v>0</v>
      </c>
      <c r="H85" s="194">
        <f>$H$13</f>
        <v>0</v>
      </c>
      <c r="I85" s="206">
        <f>ROUNDDOWN(G85*H85,0)</f>
        <v>0</v>
      </c>
      <c r="J85" s="208">
        <f>J13+J19+J25+J31+J37+J43+J49+J55+J61+J67+J73+J79</f>
        <v>0</v>
      </c>
      <c r="K85" s="1"/>
    </row>
    <row r="86" spans="1:11" ht="25.9" customHeight="1" thickBot="1">
      <c r="A86" s="1"/>
      <c r="B86" s="184"/>
      <c r="C86" s="140"/>
      <c r="D86" s="195"/>
      <c r="E86" s="118"/>
      <c r="F86" s="197"/>
      <c r="G86" s="111"/>
      <c r="H86" s="205"/>
      <c r="I86" s="207"/>
      <c r="J86" s="181"/>
      <c r="K86" s="1"/>
    </row>
    <row r="87" spans="1:11" ht="25.9" customHeight="1" thickTop="1">
      <c r="A87" s="1"/>
      <c r="B87" s="209" t="s">
        <v>56</v>
      </c>
      <c r="C87" s="210"/>
      <c r="D87" s="211"/>
      <c r="E87" s="212"/>
      <c r="F87" s="213"/>
      <c r="G87" s="217">
        <f>G81</f>
        <v>1431962</v>
      </c>
      <c r="H87" s="219"/>
      <c r="I87" s="220"/>
      <c r="J87" s="223">
        <f>J81+J85</f>
        <v>0</v>
      </c>
      <c r="K87" s="1"/>
    </row>
    <row r="88" spans="1:11" ht="25.9" customHeight="1" thickBot="1">
      <c r="A88" s="1"/>
      <c r="B88" s="100"/>
      <c r="C88" s="214"/>
      <c r="D88" s="215"/>
      <c r="E88" s="215"/>
      <c r="F88" s="216"/>
      <c r="G88" s="218"/>
      <c r="H88" s="221"/>
      <c r="I88" s="222"/>
      <c r="J88" s="224"/>
      <c r="K88" s="1"/>
    </row>
    <row r="89" spans="1:11" ht="19.899999999999999" customHeight="1">
      <c r="B89" s="56" t="s">
        <v>57</v>
      </c>
      <c r="C89" s="56"/>
      <c r="D89" s="56"/>
      <c r="E89" s="56"/>
      <c r="F89" s="56"/>
      <c r="G89" s="56"/>
      <c r="H89" s="56"/>
      <c r="I89" s="56"/>
      <c r="J89" s="56"/>
    </row>
    <row r="90" spans="1:11" ht="19.899999999999999" customHeight="1">
      <c r="B90" s="57" t="s">
        <v>58</v>
      </c>
      <c r="C90" s="57"/>
      <c r="D90" s="57"/>
      <c r="E90" s="57"/>
      <c r="F90" s="57"/>
      <c r="G90" s="57"/>
      <c r="H90" s="57"/>
      <c r="I90" s="57"/>
      <c r="J90" s="57"/>
    </row>
    <row r="91" spans="1:11" ht="15" customHeight="1" thickBot="1">
      <c r="B91" s="58"/>
      <c r="C91" s="58"/>
      <c r="D91" s="58"/>
      <c r="E91" s="58"/>
      <c r="F91" s="58"/>
      <c r="G91" s="58"/>
      <c r="H91" s="58"/>
      <c r="I91" s="58"/>
      <c r="J91" s="58"/>
    </row>
    <row r="92" spans="1:11" ht="19.899999999999999" customHeight="1">
      <c r="B92" s="198" t="s">
        <v>59</v>
      </c>
      <c r="C92" s="199"/>
      <c r="D92" s="59" t="s">
        <v>60</v>
      </c>
      <c r="E92" s="199" t="s">
        <v>61</v>
      </c>
      <c r="F92" s="199"/>
      <c r="G92" s="199"/>
      <c r="H92" s="199"/>
      <c r="I92" s="199"/>
      <c r="J92" s="200"/>
    </row>
    <row r="93" spans="1:11" ht="19.899999999999999" customHeight="1">
      <c r="B93" s="60" t="s">
        <v>62</v>
      </c>
      <c r="C93" s="61" t="s">
        <v>63</v>
      </c>
      <c r="D93" s="62">
        <f>$H$13</f>
        <v>0</v>
      </c>
      <c r="E93" s="201"/>
      <c r="F93" s="201"/>
      <c r="G93" s="201"/>
      <c r="H93" s="201"/>
      <c r="I93" s="201"/>
      <c r="J93" s="202"/>
    </row>
    <row r="94" spans="1:11" ht="19.899999999999999" customHeight="1" thickBot="1">
      <c r="B94" s="63"/>
      <c r="C94" s="64" t="s">
        <v>64</v>
      </c>
      <c r="D94" s="65">
        <f>$H$13</f>
        <v>0</v>
      </c>
      <c r="E94" s="203"/>
      <c r="F94" s="203"/>
      <c r="G94" s="203"/>
      <c r="H94" s="203"/>
      <c r="I94" s="203"/>
      <c r="J94" s="204"/>
    </row>
    <row r="95" spans="1:11" ht="19.899999999999999" customHeight="1"/>
    <row r="96" spans="1:11" ht="19.899999999999999" customHeight="1"/>
    <row r="97" ht="19.899999999999999" customHeight="1"/>
    <row r="98" ht="19.899999999999999" customHeight="1"/>
  </sheetData>
  <mergeCells count="212">
    <mergeCell ref="B92:C92"/>
    <mergeCell ref="E92:J92"/>
    <mergeCell ref="E93:J93"/>
    <mergeCell ref="E94:J94"/>
    <mergeCell ref="G85:G86"/>
    <mergeCell ref="H85:H86"/>
    <mergeCell ref="I85:I86"/>
    <mergeCell ref="J85:J86"/>
    <mergeCell ref="B87:B88"/>
    <mergeCell ref="C87:F88"/>
    <mergeCell ref="G87:G88"/>
    <mergeCell ref="H87:I88"/>
    <mergeCell ref="J87:J88"/>
    <mergeCell ref="B83:B84"/>
    <mergeCell ref="G83:G84"/>
    <mergeCell ref="H83:H84"/>
    <mergeCell ref="I83:I84"/>
    <mergeCell ref="J83:J84"/>
    <mergeCell ref="B85:B86"/>
    <mergeCell ref="C85:C86"/>
    <mergeCell ref="D85:D86"/>
    <mergeCell ref="E85:E86"/>
    <mergeCell ref="F85:F86"/>
    <mergeCell ref="H79:H80"/>
    <mergeCell ref="I79:I80"/>
    <mergeCell ref="J79:J80"/>
    <mergeCell ref="B81:B82"/>
    <mergeCell ref="C81:F82"/>
    <mergeCell ref="G81:G82"/>
    <mergeCell ref="H81:I82"/>
    <mergeCell ref="J81:J82"/>
    <mergeCell ref="B79:B80"/>
    <mergeCell ref="C79:C80"/>
    <mergeCell ref="D79:D80"/>
    <mergeCell ref="E79:E80"/>
    <mergeCell ref="F79:F80"/>
    <mergeCell ref="G79:G80"/>
    <mergeCell ref="H73:H74"/>
    <mergeCell ref="I73:I74"/>
    <mergeCell ref="J73:J74"/>
    <mergeCell ref="B75:B78"/>
    <mergeCell ref="C75:C78"/>
    <mergeCell ref="D75:D78"/>
    <mergeCell ref="E75:E78"/>
    <mergeCell ref="F75:F78"/>
    <mergeCell ref="J75:J78"/>
    <mergeCell ref="B73:B74"/>
    <mergeCell ref="C73:C74"/>
    <mergeCell ref="D73:D74"/>
    <mergeCell ref="E73:E74"/>
    <mergeCell ref="F73:F74"/>
    <mergeCell ref="G73:G74"/>
    <mergeCell ref="H67:H68"/>
    <mergeCell ref="I67:I68"/>
    <mergeCell ref="J67:J68"/>
    <mergeCell ref="B69:B72"/>
    <mergeCell ref="C69:C72"/>
    <mergeCell ref="D69:D72"/>
    <mergeCell ref="E69:E72"/>
    <mergeCell ref="F69:F72"/>
    <mergeCell ref="J69:J72"/>
    <mergeCell ref="B67:B68"/>
    <mergeCell ref="C67:C68"/>
    <mergeCell ref="D67:D68"/>
    <mergeCell ref="E67:E68"/>
    <mergeCell ref="F67:F68"/>
    <mergeCell ref="G67:G68"/>
    <mergeCell ref="H61:H62"/>
    <mergeCell ref="I61:I62"/>
    <mergeCell ref="J61:J62"/>
    <mergeCell ref="B63:B66"/>
    <mergeCell ref="C63:C66"/>
    <mergeCell ref="D63:D66"/>
    <mergeCell ref="E63:E66"/>
    <mergeCell ref="F63:F66"/>
    <mergeCell ref="J63:J66"/>
    <mergeCell ref="B61:B62"/>
    <mergeCell ref="C61:C62"/>
    <mergeCell ref="D61:D62"/>
    <mergeCell ref="E61:E62"/>
    <mergeCell ref="F61:F62"/>
    <mergeCell ref="G61:G62"/>
    <mergeCell ref="H55:H56"/>
    <mergeCell ref="I55:I56"/>
    <mergeCell ref="J55:J56"/>
    <mergeCell ref="B57:B60"/>
    <mergeCell ref="C57:C60"/>
    <mergeCell ref="D57:D60"/>
    <mergeCell ref="E57:E60"/>
    <mergeCell ref="F57:F60"/>
    <mergeCell ref="J57:J60"/>
    <mergeCell ref="B55:B56"/>
    <mergeCell ref="C55:C56"/>
    <mergeCell ref="D55:D56"/>
    <mergeCell ref="E55:E56"/>
    <mergeCell ref="F55:F56"/>
    <mergeCell ref="G55:G56"/>
    <mergeCell ref="H49:H50"/>
    <mergeCell ref="I49:I50"/>
    <mergeCell ref="J49:J50"/>
    <mergeCell ref="B51:B54"/>
    <mergeCell ref="C51:C54"/>
    <mergeCell ref="D51:D54"/>
    <mergeCell ref="E51:E54"/>
    <mergeCell ref="F51:F54"/>
    <mergeCell ref="J51:J54"/>
    <mergeCell ref="B49:B50"/>
    <mergeCell ref="C49:C50"/>
    <mergeCell ref="D49:D50"/>
    <mergeCell ref="E49:E50"/>
    <mergeCell ref="F49:F50"/>
    <mergeCell ref="G49:G50"/>
    <mergeCell ref="H43:H44"/>
    <mergeCell ref="I43:I44"/>
    <mergeCell ref="J43:J44"/>
    <mergeCell ref="B45:B48"/>
    <mergeCell ref="C45:C48"/>
    <mergeCell ref="D45:D48"/>
    <mergeCell ref="E45:E48"/>
    <mergeCell ref="F45:F48"/>
    <mergeCell ref="J45:J48"/>
    <mergeCell ref="B43:B44"/>
    <mergeCell ref="C43:C44"/>
    <mergeCell ref="D43:D44"/>
    <mergeCell ref="E43:E44"/>
    <mergeCell ref="F43:F44"/>
    <mergeCell ref="G43:G44"/>
    <mergeCell ref="H37:H38"/>
    <mergeCell ref="I37:I38"/>
    <mergeCell ref="J37:J38"/>
    <mergeCell ref="B39:B42"/>
    <mergeCell ref="C39:C42"/>
    <mergeCell ref="D39:D42"/>
    <mergeCell ref="E39:E42"/>
    <mergeCell ref="F39:F42"/>
    <mergeCell ref="J39:J42"/>
    <mergeCell ref="B37:B38"/>
    <mergeCell ref="C37:C38"/>
    <mergeCell ref="D37:D38"/>
    <mergeCell ref="E37:E38"/>
    <mergeCell ref="F37:F38"/>
    <mergeCell ref="G37:G38"/>
    <mergeCell ref="H31:H32"/>
    <mergeCell ref="I31:I32"/>
    <mergeCell ref="J31:J32"/>
    <mergeCell ref="B33:B36"/>
    <mergeCell ref="C33:C36"/>
    <mergeCell ref="D33:D36"/>
    <mergeCell ref="E33:E36"/>
    <mergeCell ref="F33:F36"/>
    <mergeCell ref="J33:J36"/>
    <mergeCell ref="B31:B32"/>
    <mergeCell ref="C31:C32"/>
    <mergeCell ref="D31:D32"/>
    <mergeCell ref="E31:E32"/>
    <mergeCell ref="F31:F32"/>
    <mergeCell ref="G31:G32"/>
    <mergeCell ref="H25:H26"/>
    <mergeCell ref="I25:I26"/>
    <mergeCell ref="J25:J26"/>
    <mergeCell ref="B27:B30"/>
    <mergeCell ref="C27:C30"/>
    <mergeCell ref="D27:D30"/>
    <mergeCell ref="E27:E30"/>
    <mergeCell ref="F27:F30"/>
    <mergeCell ref="J27:J30"/>
    <mergeCell ref="B25:B26"/>
    <mergeCell ref="C25:C26"/>
    <mergeCell ref="D25:D26"/>
    <mergeCell ref="E25:E26"/>
    <mergeCell ref="F25:F26"/>
    <mergeCell ref="G25:G26"/>
    <mergeCell ref="H19:H20"/>
    <mergeCell ref="I19:I20"/>
    <mergeCell ref="J19:J20"/>
    <mergeCell ref="B21:B24"/>
    <mergeCell ref="C21:C24"/>
    <mergeCell ref="D21:D24"/>
    <mergeCell ref="E21:E24"/>
    <mergeCell ref="F21:F24"/>
    <mergeCell ref="J21:J24"/>
    <mergeCell ref="B19:B20"/>
    <mergeCell ref="C19:C20"/>
    <mergeCell ref="D19:D20"/>
    <mergeCell ref="E19:E20"/>
    <mergeCell ref="F19:F20"/>
    <mergeCell ref="G19:G20"/>
    <mergeCell ref="H13:H14"/>
    <mergeCell ref="I13:I14"/>
    <mergeCell ref="J13:J14"/>
    <mergeCell ref="B15:B18"/>
    <mergeCell ref="C15:C18"/>
    <mergeCell ref="D15:D18"/>
    <mergeCell ref="E15:E18"/>
    <mergeCell ref="F15:F18"/>
    <mergeCell ref="J15:J18"/>
    <mergeCell ref="B13:B14"/>
    <mergeCell ref="C13:C14"/>
    <mergeCell ref="D13:D14"/>
    <mergeCell ref="E13:E14"/>
    <mergeCell ref="F13:F14"/>
    <mergeCell ref="G13:G14"/>
    <mergeCell ref="B2:B8"/>
    <mergeCell ref="C2:F2"/>
    <mergeCell ref="G2:I2"/>
    <mergeCell ref="J2:J3"/>
    <mergeCell ref="B9:B12"/>
    <mergeCell ref="C9:C12"/>
    <mergeCell ref="D9:D12"/>
    <mergeCell ref="E9:E12"/>
    <mergeCell ref="F9:F12"/>
    <mergeCell ref="J9:J12"/>
  </mergeCells>
  <phoneticPr fontId="7"/>
  <pageMargins left="0.78740157480314965" right="0.59055118110236227" top="0.78740157480314965" bottom="0.78740157480314965" header="0.51181102362204722" footer="0.51181102362204722"/>
  <pageSetup paperSize="9" scale="57" orientation="portrait" r:id="rId1"/>
  <headerFooter alignWithMargins="0"/>
  <rowBreaks count="1" manualBreakCount="1">
    <brk id="50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A560F-4C8E-4082-B74A-F1D519DDF52A}">
  <sheetPr>
    <pageSetUpPr fitToPage="1"/>
  </sheetPr>
  <dimension ref="A1:K98"/>
  <sheetViews>
    <sheetView view="pageBreakPreview" zoomScale="70" zoomScaleNormal="70" zoomScaleSheetLayoutView="70" workbookViewId="0">
      <pane ySplit="7" topLeftCell="A8" activePane="bottomLeft" state="frozen"/>
      <selection activeCell="B83" sqref="B83:J94"/>
      <selection pane="bottomLeft" activeCell="B2" sqref="B2:B8"/>
    </sheetView>
  </sheetViews>
  <sheetFormatPr defaultColWidth="9" defaultRowHeight="13.5"/>
  <cols>
    <col min="1" max="1" width="1.25" style="4" customWidth="1"/>
    <col min="2" max="2" width="21.25" style="4" bestFit="1" customWidth="1"/>
    <col min="3" max="3" width="11.75" style="4" customWidth="1"/>
    <col min="4" max="4" width="18" style="4" bestFit="1" customWidth="1"/>
    <col min="5" max="5" width="11" style="4" bestFit="1" customWidth="1"/>
    <col min="6" max="6" width="17.375" style="4" customWidth="1"/>
    <col min="7" max="7" width="16.75" style="4" bestFit="1" customWidth="1"/>
    <col min="8" max="8" width="16" style="4" bestFit="1" customWidth="1"/>
    <col min="9" max="9" width="17.375" style="4" customWidth="1"/>
    <col min="10" max="10" width="18.75" style="4" customWidth="1"/>
    <col min="11" max="11" width="3.625" style="4" customWidth="1"/>
    <col min="12" max="16384" width="9" style="4"/>
  </cols>
  <sheetData>
    <row r="1" spans="1:11" ht="19.5" thickBot="1">
      <c r="A1" s="1"/>
      <c r="B1" s="2" t="s">
        <v>0</v>
      </c>
      <c r="C1" s="3" t="s">
        <v>68</v>
      </c>
      <c r="D1" s="3"/>
      <c r="E1" s="3"/>
      <c r="F1" s="3"/>
      <c r="G1" s="3"/>
      <c r="H1" s="3"/>
      <c r="I1" s="3"/>
      <c r="J1" s="3"/>
      <c r="K1" s="1"/>
    </row>
    <row r="2" spans="1:11" ht="42.75" customHeight="1">
      <c r="A2" s="1"/>
      <c r="B2" s="98" t="s">
        <v>2</v>
      </c>
      <c r="C2" s="101" t="s">
        <v>3</v>
      </c>
      <c r="D2" s="101"/>
      <c r="E2" s="101"/>
      <c r="F2" s="102"/>
      <c r="G2" s="103" t="s">
        <v>4</v>
      </c>
      <c r="H2" s="101"/>
      <c r="I2" s="102"/>
      <c r="J2" s="104" t="s">
        <v>5</v>
      </c>
      <c r="K2" s="1"/>
    </row>
    <row r="3" spans="1:11" ht="30" customHeight="1">
      <c r="A3" s="1"/>
      <c r="B3" s="99"/>
      <c r="C3" s="5" t="s">
        <v>6</v>
      </c>
      <c r="D3" s="6" t="s">
        <v>7</v>
      </c>
      <c r="E3" s="7" t="s">
        <v>8</v>
      </c>
      <c r="F3" s="8" t="s">
        <v>9</v>
      </c>
      <c r="G3" s="9" t="s">
        <v>10</v>
      </c>
      <c r="H3" s="10" t="s">
        <v>11</v>
      </c>
      <c r="I3" s="8" t="s">
        <v>9</v>
      </c>
      <c r="J3" s="105"/>
      <c r="K3" s="1"/>
    </row>
    <row r="4" spans="1:11" ht="30" customHeight="1">
      <c r="A4" s="1"/>
      <c r="B4" s="99"/>
      <c r="C4" s="11"/>
      <c r="D4" s="12"/>
      <c r="E4" s="13"/>
      <c r="F4" s="14"/>
      <c r="G4" s="15" t="s">
        <v>12</v>
      </c>
      <c r="H4" s="16" t="s">
        <v>12</v>
      </c>
      <c r="I4" s="14"/>
      <c r="J4" s="17"/>
      <c r="K4" s="1"/>
    </row>
    <row r="5" spans="1:11" ht="30" customHeight="1">
      <c r="A5" s="1"/>
      <c r="B5" s="99"/>
      <c r="C5" s="18"/>
      <c r="D5" s="19"/>
      <c r="E5" s="20"/>
      <c r="F5" s="21"/>
      <c r="G5" s="15" t="s">
        <v>13</v>
      </c>
      <c r="H5" s="22" t="s">
        <v>13</v>
      </c>
      <c r="I5" s="21"/>
      <c r="J5" s="23"/>
      <c r="K5" s="1"/>
    </row>
    <row r="6" spans="1:11" ht="30" customHeight="1">
      <c r="A6" s="1"/>
      <c r="B6" s="99"/>
      <c r="C6" s="11"/>
      <c r="D6" s="12"/>
      <c r="E6" s="13"/>
      <c r="F6" s="14"/>
      <c r="G6" s="24" t="s">
        <v>14</v>
      </c>
      <c r="H6" s="24" t="s">
        <v>14</v>
      </c>
      <c r="I6" s="14"/>
      <c r="J6" s="17"/>
      <c r="K6" s="1"/>
    </row>
    <row r="7" spans="1:11" ht="30" customHeight="1">
      <c r="A7" s="1"/>
      <c r="B7" s="99"/>
      <c r="C7" s="18"/>
      <c r="D7" s="19"/>
      <c r="E7" s="20"/>
      <c r="F7" s="21"/>
      <c r="G7" s="25" t="s">
        <v>15</v>
      </c>
      <c r="H7" s="25" t="s">
        <v>15</v>
      </c>
      <c r="I7" s="21"/>
      <c r="J7" s="23"/>
      <c r="K7" s="1"/>
    </row>
    <row r="8" spans="1:11" ht="45" customHeight="1" thickBot="1">
      <c r="A8" s="1"/>
      <c r="B8" s="100"/>
      <c r="C8" s="26" t="s">
        <v>16</v>
      </c>
      <c r="D8" s="27" t="s">
        <v>17</v>
      </c>
      <c r="E8" s="28" t="s">
        <v>18</v>
      </c>
      <c r="F8" s="29" t="s">
        <v>19</v>
      </c>
      <c r="G8" s="30" t="s">
        <v>20</v>
      </c>
      <c r="H8" s="31" t="s">
        <v>21</v>
      </c>
      <c r="I8" s="32" t="s">
        <v>22</v>
      </c>
      <c r="J8" s="33" t="s">
        <v>23</v>
      </c>
      <c r="K8" s="1"/>
    </row>
    <row r="9" spans="1:11" ht="25.9" customHeight="1">
      <c r="A9" s="1"/>
      <c r="B9" s="106" t="s">
        <v>24</v>
      </c>
      <c r="C9" s="109">
        <v>163</v>
      </c>
      <c r="D9" s="113">
        <v>0</v>
      </c>
      <c r="E9" s="117">
        <v>100</v>
      </c>
      <c r="F9" s="121">
        <f>ROUNDDOWN((C9*D9*((185-E9)/100)),2)</f>
        <v>0</v>
      </c>
      <c r="G9" s="34">
        <v>0</v>
      </c>
      <c r="H9" s="81">
        <v>0</v>
      </c>
      <c r="I9" s="82">
        <f>ROUNDDOWN(G9*H9,2)</f>
        <v>0</v>
      </c>
      <c r="J9" s="305">
        <f>ROUNDDOWN((F9)+SUM(I9:I12),0)</f>
        <v>0</v>
      </c>
      <c r="K9" s="1"/>
    </row>
    <row r="10" spans="1:11" ht="25.9" customHeight="1">
      <c r="A10" s="1"/>
      <c r="B10" s="99"/>
      <c r="C10" s="110"/>
      <c r="D10" s="114"/>
      <c r="E10" s="118"/>
      <c r="F10" s="122"/>
      <c r="G10" s="37">
        <v>0</v>
      </c>
      <c r="H10" s="83">
        <v>0</v>
      </c>
      <c r="I10" s="84">
        <f>ROUNDDOWN(G10*H10,2)</f>
        <v>0</v>
      </c>
      <c r="J10" s="306"/>
      <c r="K10" s="1"/>
    </row>
    <row r="11" spans="1:11" ht="25.9" customHeight="1">
      <c r="A11" s="1"/>
      <c r="B11" s="225"/>
      <c r="C11" s="227"/>
      <c r="D11" s="303"/>
      <c r="E11" s="231"/>
      <c r="F11" s="233"/>
      <c r="G11" s="40">
        <v>28875</v>
      </c>
      <c r="H11" s="81">
        <v>0</v>
      </c>
      <c r="I11" s="84">
        <f>ROUNDDOWN(G11*H11,2)</f>
        <v>0</v>
      </c>
      <c r="J11" s="306"/>
      <c r="K11" s="1"/>
    </row>
    <row r="12" spans="1:11" ht="25.9" customHeight="1">
      <c r="A12" s="1"/>
      <c r="B12" s="226"/>
      <c r="C12" s="228"/>
      <c r="D12" s="304"/>
      <c r="E12" s="232"/>
      <c r="F12" s="234"/>
      <c r="G12" s="37">
        <v>0</v>
      </c>
      <c r="H12" s="85">
        <v>0</v>
      </c>
      <c r="I12" s="84">
        <f>ROUNDDOWN(G12*H12,2)</f>
        <v>0</v>
      </c>
      <c r="J12" s="307"/>
      <c r="K12" s="1"/>
    </row>
    <row r="13" spans="1:11" ht="25.9" customHeight="1">
      <c r="A13" s="1"/>
      <c r="B13" s="137" t="s">
        <v>25</v>
      </c>
      <c r="C13" s="139">
        <v>163</v>
      </c>
      <c r="D13" s="128">
        <v>0</v>
      </c>
      <c r="E13" s="142">
        <v>100</v>
      </c>
      <c r="F13" s="144">
        <f>ROUNDDOWN((C13*D13*(100/100)),2)</f>
        <v>0</v>
      </c>
      <c r="G13" s="146">
        <v>0</v>
      </c>
      <c r="H13" s="308">
        <v>0</v>
      </c>
      <c r="I13" s="310">
        <f>ROUNDDOWN(G13*H13,2)</f>
        <v>0</v>
      </c>
      <c r="J13" s="312">
        <f>ROUNDDOWN((F13+I13),0)</f>
        <v>0</v>
      </c>
      <c r="K13" s="1"/>
    </row>
    <row r="14" spans="1:11" ht="25.9" customHeight="1">
      <c r="A14" s="1"/>
      <c r="B14" s="138"/>
      <c r="C14" s="140"/>
      <c r="D14" s="129"/>
      <c r="E14" s="143"/>
      <c r="F14" s="145"/>
      <c r="G14" s="257"/>
      <c r="H14" s="309"/>
      <c r="I14" s="311"/>
      <c r="J14" s="313"/>
      <c r="K14" s="1"/>
    </row>
    <row r="15" spans="1:11" ht="25.9" customHeight="1">
      <c r="A15" s="1"/>
      <c r="B15" s="134" t="s">
        <v>26</v>
      </c>
      <c r="C15" s="110">
        <f>$C$9</f>
        <v>163</v>
      </c>
      <c r="D15" s="135">
        <f>$D$9</f>
        <v>0</v>
      </c>
      <c r="E15" s="118">
        <v>100</v>
      </c>
      <c r="F15" s="122">
        <f t="shared" ref="F15" si="0">ROUNDDOWN((C15*D15*((185-E15)/100)),2)</f>
        <v>0</v>
      </c>
      <c r="G15" s="40">
        <v>0</v>
      </c>
      <c r="H15" s="42">
        <f>$H$9</f>
        <v>0</v>
      </c>
      <c r="I15" s="86">
        <f t="shared" ref="I15:I19" si="1">ROUNDDOWN(G15*H15,2)</f>
        <v>0</v>
      </c>
      <c r="J15" s="316">
        <f>ROUNDDOWN((F15)+SUM(I15:I18),0)</f>
        <v>0</v>
      </c>
      <c r="K15" s="1"/>
    </row>
    <row r="16" spans="1:11" ht="25.9" customHeight="1">
      <c r="A16" s="1"/>
      <c r="B16" s="99"/>
      <c r="C16" s="110"/>
      <c r="D16" s="135"/>
      <c r="E16" s="118"/>
      <c r="F16" s="122"/>
      <c r="G16" s="37">
        <v>0</v>
      </c>
      <c r="H16" s="44">
        <f>$H$10</f>
        <v>0</v>
      </c>
      <c r="I16" s="84">
        <f t="shared" si="1"/>
        <v>0</v>
      </c>
      <c r="J16" s="317"/>
      <c r="K16" s="1"/>
    </row>
    <row r="17" spans="1:11" ht="25.9" customHeight="1">
      <c r="A17" s="1"/>
      <c r="B17" s="225"/>
      <c r="C17" s="111"/>
      <c r="D17" s="314"/>
      <c r="E17" s="119"/>
      <c r="F17" s="123"/>
      <c r="G17" s="40">
        <v>28809</v>
      </c>
      <c r="H17" s="42">
        <f>$H$11</f>
        <v>0</v>
      </c>
      <c r="I17" s="86">
        <f t="shared" si="1"/>
        <v>0</v>
      </c>
      <c r="J17" s="317"/>
      <c r="K17" s="1"/>
    </row>
    <row r="18" spans="1:11" ht="25.9" customHeight="1">
      <c r="A18" s="1"/>
      <c r="B18" s="226"/>
      <c r="C18" s="112"/>
      <c r="D18" s="315"/>
      <c r="E18" s="120"/>
      <c r="F18" s="124"/>
      <c r="G18" s="37">
        <v>0</v>
      </c>
      <c r="H18" s="67">
        <f>$H$12</f>
        <v>0</v>
      </c>
      <c r="I18" s="84">
        <f t="shared" si="1"/>
        <v>0</v>
      </c>
      <c r="J18" s="318"/>
      <c r="K18" s="1"/>
    </row>
    <row r="19" spans="1:11" ht="25.9" customHeight="1">
      <c r="A19" s="1"/>
      <c r="B19" s="137" t="s">
        <v>27</v>
      </c>
      <c r="C19" s="139">
        <f>$C$13</f>
        <v>163</v>
      </c>
      <c r="D19" s="148">
        <f>$D$13</f>
        <v>0</v>
      </c>
      <c r="E19" s="142">
        <v>100</v>
      </c>
      <c r="F19" s="144">
        <f t="shared" ref="F19" si="2">ROUNDDOWN((C19*D19*(100/100)),2)</f>
        <v>0</v>
      </c>
      <c r="G19" s="146">
        <v>0</v>
      </c>
      <c r="H19" s="148">
        <f>$H$13</f>
        <v>0</v>
      </c>
      <c r="I19" s="310">
        <f t="shared" si="1"/>
        <v>0</v>
      </c>
      <c r="J19" s="312">
        <f>ROUNDDOWN((F19+I19),0)</f>
        <v>0</v>
      </c>
      <c r="K19" s="1"/>
    </row>
    <row r="20" spans="1:11" ht="25.9" customHeight="1">
      <c r="A20" s="1"/>
      <c r="B20" s="138"/>
      <c r="C20" s="140"/>
      <c r="D20" s="149"/>
      <c r="E20" s="143"/>
      <c r="F20" s="145"/>
      <c r="G20" s="147"/>
      <c r="H20" s="149"/>
      <c r="I20" s="319"/>
      <c r="J20" s="313"/>
      <c r="K20" s="1"/>
    </row>
    <row r="21" spans="1:11" ht="25.9" customHeight="1">
      <c r="A21" s="1"/>
      <c r="B21" s="134" t="s">
        <v>28</v>
      </c>
      <c r="C21" s="110">
        <f>$C$9</f>
        <v>163</v>
      </c>
      <c r="D21" s="135">
        <f>$D$9</f>
        <v>0</v>
      </c>
      <c r="E21" s="118">
        <v>100</v>
      </c>
      <c r="F21" s="122">
        <f t="shared" ref="F21" si="3">ROUNDDOWN((C21*D21*((185-E21)/100)),2)</f>
        <v>0</v>
      </c>
      <c r="G21" s="40">
        <v>0</v>
      </c>
      <c r="H21" s="42">
        <f>$H$9</f>
        <v>0</v>
      </c>
      <c r="I21" s="86">
        <f t="shared" ref="I21:I25" si="4">ROUNDDOWN(G21*H21,2)</f>
        <v>0</v>
      </c>
      <c r="J21" s="316">
        <f>ROUNDDOWN((F21)+SUM(I21:I24),0)</f>
        <v>0</v>
      </c>
      <c r="K21" s="1"/>
    </row>
    <row r="22" spans="1:11" ht="25.9" customHeight="1">
      <c r="A22" s="1"/>
      <c r="B22" s="99"/>
      <c r="C22" s="110"/>
      <c r="D22" s="135"/>
      <c r="E22" s="118"/>
      <c r="F22" s="122"/>
      <c r="G22" s="37">
        <v>0</v>
      </c>
      <c r="H22" s="44">
        <f>$H$10</f>
        <v>0</v>
      </c>
      <c r="I22" s="84">
        <f t="shared" si="4"/>
        <v>0</v>
      </c>
      <c r="J22" s="317"/>
      <c r="K22" s="1"/>
    </row>
    <row r="23" spans="1:11" ht="25.9" customHeight="1">
      <c r="A23" s="1"/>
      <c r="B23" s="225"/>
      <c r="C23" s="111"/>
      <c r="D23" s="314"/>
      <c r="E23" s="119"/>
      <c r="F23" s="123"/>
      <c r="G23" s="40">
        <v>31148</v>
      </c>
      <c r="H23" s="42">
        <f>$H$11</f>
        <v>0</v>
      </c>
      <c r="I23" s="86">
        <f t="shared" si="4"/>
        <v>0</v>
      </c>
      <c r="J23" s="317"/>
      <c r="K23" s="1"/>
    </row>
    <row r="24" spans="1:11" ht="25.9" customHeight="1">
      <c r="A24" s="1"/>
      <c r="B24" s="226"/>
      <c r="C24" s="112"/>
      <c r="D24" s="315"/>
      <c r="E24" s="120"/>
      <c r="F24" s="124"/>
      <c r="G24" s="37">
        <v>0</v>
      </c>
      <c r="H24" s="67">
        <f>$H$12</f>
        <v>0</v>
      </c>
      <c r="I24" s="84">
        <f t="shared" si="4"/>
        <v>0</v>
      </c>
      <c r="J24" s="318"/>
      <c r="K24" s="1"/>
    </row>
    <row r="25" spans="1:11" ht="25.9" customHeight="1">
      <c r="A25" s="1"/>
      <c r="B25" s="137" t="s">
        <v>29</v>
      </c>
      <c r="C25" s="139">
        <f>$C$13</f>
        <v>163</v>
      </c>
      <c r="D25" s="148">
        <f>$D$13</f>
        <v>0</v>
      </c>
      <c r="E25" s="142">
        <v>100</v>
      </c>
      <c r="F25" s="144">
        <f t="shared" ref="F25" si="5">ROUNDDOWN((C25*D25*(100/100)),2)</f>
        <v>0</v>
      </c>
      <c r="G25" s="146">
        <v>0</v>
      </c>
      <c r="H25" s="148">
        <f>$H$13</f>
        <v>0</v>
      </c>
      <c r="I25" s="310">
        <f t="shared" si="4"/>
        <v>0</v>
      </c>
      <c r="J25" s="312">
        <f>ROUNDDOWN((F25+I25),0)</f>
        <v>0</v>
      </c>
      <c r="K25" s="1"/>
    </row>
    <row r="26" spans="1:11" ht="25.9" customHeight="1">
      <c r="A26" s="1"/>
      <c r="B26" s="138"/>
      <c r="C26" s="140"/>
      <c r="D26" s="149"/>
      <c r="E26" s="143"/>
      <c r="F26" s="145"/>
      <c r="G26" s="147"/>
      <c r="H26" s="149"/>
      <c r="I26" s="319"/>
      <c r="J26" s="313"/>
      <c r="K26" s="1"/>
    </row>
    <row r="27" spans="1:11" ht="25.9" customHeight="1">
      <c r="A27" s="1"/>
      <c r="B27" s="134" t="s">
        <v>30</v>
      </c>
      <c r="C27" s="110">
        <f>$C$9</f>
        <v>163</v>
      </c>
      <c r="D27" s="135">
        <f>$D$9</f>
        <v>0</v>
      </c>
      <c r="E27" s="118">
        <v>100</v>
      </c>
      <c r="F27" s="122">
        <f t="shared" ref="F27" si="6">ROUNDDOWN((C27*D27*((185-E27)/100)),2)</f>
        <v>0</v>
      </c>
      <c r="G27" s="40">
        <v>32711</v>
      </c>
      <c r="H27" s="42">
        <f>$H$9</f>
        <v>0</v>
      </c>
      <c r="I27" s="86">
        <f t="shared" ref="I27:I31" si="7">ROUNDDOWN(G27*H27,2)</f>
        <v>0</v>
      </c>
      <c r="J27" s="316">
        <f>ROUNDDOWN((F27)+SUM(I27:I30),0)</f>
        <v>0</v>
      </c>
      <c r="K27" s="1"/>
    </row>
    <row r="28" spans="1:11" ht="25.9" customHeight="1">
      <c r="A28" s="1"/>
      <c r="B28" s="99"/>
      <c r="C28" s="110"/>
      <c r="D28" s="135"/>
      <c r="E28" s="118"/>
      <c r="F28" s="122"/>
      <c r="G28" s="37">
        <v>0</v>
      </c>
      <c r="H28" s="68">
        <f>$H$10</f>
        <v>0</v>
      </c>
      <c r="I28" s="84">
        <f t="shared" si="7"/>
        <v>0</v>
      </c>
      <c r="J28" s="317"/>
      <c r="K28" s="1"/>
    </row>
    <row r="29" spans="1:11" ht="25.9" customHeight="1">
      <c r="A29" s="1"/>
      <c r="B29" s="225"/>
      <c r="C29" s="111"/>
      <c r="D29" s="314"/>
      <c r="E29" s="119"/>
      <c r="F29" s="123"/>
      <c r="G29" s="40">
        <v>0</v>
      </c>
      <c r="H29" s="68">
        <f>$H$11</f>
        <v>0</v>
      </c>
      <c r="I29" s="86">
        <f t="shared" si="7"/>
        <v>0</v>
      </c>
      <c r="J29" s="317"/>
      <c r="K29" s="1"/>
    </row>
    <row r="30" spans="1:11" ht="25.9" customHeight="1">
      <c r="A30" s="1"/>
      <c r="B30" s="226"/>
      <c r="C30" s="112"/>
      <c r="D30" s="315"/>
      <c r="E30" s="120"/>
      <c r="F30" s="124"/>
      <c r="G30" s="37">
        <v>0</v>
      </c>
      <c r="H30" s="42">
        <f>$H$12</f>
        <v>0</v>
      </c>
      <c r="I30" s="84">
        <f t="shared" si="7"/>
        <v>0</v>
      </c>
      <c r="J30" s="318"/>
      <c r="K30" s="1"/>
    </row>
    <row r="31" spans="1:11" ht="25.9" customHeight="1">
      <c r="A31" s="1"/>
      <c r="B31" s="137" t="s">
        <v>31</v>
      </c>
      <c r="C31" s="139">
        <f>$C$13</f>
        <v>163</v>
      </c>
      <c r="D31" s="148">
        <f>$D$13</f>
        <v>0</v>
      </c>
      <c r="E31" s="142">
        <v>100</v>
      </c>
      <c r="F31" s="144">
        <f t="shared" ref="F31" si="8">ROUNDDOWN((C31*D31*(100/100)),2)</f>
        <v>0</v>
      </c>
      <c r="G31" s="146">
        <v>0</v>
      </c>
      <c r="H31" s="148">
        <f>$H$13</f>
        <v>0</v>
      </c>
      <c r="I31" s="310">
        <f t="shared" si="7"/>
        <v>0</v>
      </c>
      <c r="J31" s="312">
        <f>ROUNDDOWN((F31+I31),0)</f>
        <v>0</v>
      </c>
      <c r="K31" s="1"/>
    </row>
    <row r="32" spans="1:11" ht="25.9" customHeight="1">
      <c r="A32" s="1"/>
      <c r="B32" s="138"/>
      <c r="C32" s="140"/>
      <c r="D32" s="149"/>
      <c r="E32" s="143"/>
      <c r="F32" s="145"/>
      <c r="G32" s="147"/>
      <c r="H32" s="149"/>
      <c r="I32" s="319"/>
      <c r="J32" s="313"/>
      <c r="K32" s="1"/>
    </row>
    <row r="33" spans="1:11" ht="25.9" customHeight="1">
      <c r="A33" s="1"/>
      <c r="B33" s="134" t="s">
        <v>32</v>
      </c>
      <c r="C33" s="110">
        <f>$C$9</f>
        <v>163</v>
      </c>
      <c r="D33" s="135">
        <f>$D$9</f>
        <v>0</v>
      </c>
      <c r="E33" s="118">
        <v>100</v>
      </c>
      <c r="F33" s="122">
        <f t="shared" ref="F33" si="9">ROUNDDOWN((C33*D33*((185-E33)/100)),2)</f>
        <v>0</v>
      </c>
      <c r="G33" s="40">
        <v>30477</v>
      </c>
      <c r="H33" s="42">
        <f>$H$9</f>
        <v>0</v>
      </c>
      <c r="I33" s="86">
        <f t="shared" ref="I33:I37" si="10">ROUNDDOWN(G33*H33,2)</f>
        <v>0</v>
      </c>
      <c r="J33" s="316">
        <f>ROUNDDOWN((F33)+SUM(I33:I36),0)</f>
        <v>0</v>
      </c>
      <c r="K33" s="1"/>
    </row>
    <row r="34" spans="1:11" ht="25.9" customHeight="1">
      <c r="A34" s="1"/>
      <c r="B34" s="99"/>
      <c r="C34" s="110"/>
      <c r="D34" s="135"/>
      <c r="E34" s="118"/>
      <c r="F34" s="122"/>
      <c r="G34" s="37">
        <v>0</v>
      </c>
      <c r="H34" s="68">
        <f>$H$10</f>
        <v>0</v>
      </c>
      <c r="I34" s="84">
        <f t="shared" si="10"/>
        <v>0</v>
      </c>
      <c r="J34" s="317"/>
      <c r="K34" s="1"/>
    </row>
    <row r="35" spans="1:11" ht="25.9" customHeight="1">
      <c r="A35" s="1"/>
      <c r="B35" s="225"/>
      <c r="C35" s="111"/>
      <c r="D35" s="314"/>
      <c r="E35" s="119"/>
      <c r="F35" s="123"/>
      <c r="G35" s="40">
        <v>0</v>
      </c>
      <c r="H35" s="68">
        <f>$H$11</f>
        <v>0</v>
      </c>
      <c r="I35" s="86">
        <f t="shared" si="10"/>
        <v>0</v>
      </c>
      <c r="J35" s="317"/>
      <c r="K35" s="1"/>
    </row>
    <row r="36" spans="1:11" ht="25.9" customHeight="1">
      <c r="A36" s="1"/>
      <c r="B36" s="226"/>
      <c r="C36" s="112"/>
      <c r="D36" s="315"/>
      <c r="E36" s="120"/>
      <c r="F36" s="124"/>
      <c r="G36" s="37">
        <v>0</v>
      </c>
      <c r="H36" s="42">
        <f>$H$12</f>
        <v>0</v>
      </c>
      <c r="I36" s="84">
        <f t="shared" si="10"/>
        <v>0</v>
      </c>
      <c r="J36" s="318"/>
      <c r="K36" s="1"/>
    </row>
    <row r="37" spans="1:11" ht="25.9" customHeight="1">
      <c r="A37" s="1"/>
      <c r="B37" s="137" t="s">
        <v>33</v>
      </c>
      <c r="C37" s="139">
        <f>$C$13</f>
        <v>163</v>
      </c>
      <c r="D37" s="148">
        <f>$D$13</f>
        <v>0</v>
      </c>
      <c r="E37" s="142">
        <v>100</v>
      </c>
      <c r="F37" s="144">
        <f t="shared" ref="F37" si="11">ROUNDDOWN((C37*D37*(100/100)),2)</f>
        <v>0</v>
      </c>
      <c r="G37" s="146">
        <v>0</v>
      </c>
      <c r="H37" s="148">
        <f>$H$13</f>
        <v>0</v>
      </c>
      <c r="I37" s="310">
        <f t="shared" si="10"/>
        <v>0</v>
      </c>
      <c r="J37" s="312">
        <f>ROUNDDOWN((F37+I37),0)</f>
        <v>0</v>
      </c>
      <c r="K37" s="1"/>
    </row>
    <row r="38" spans="1:11" ht="25.9" customHeight="1">
      <c r="A38" s="1"/>
      <c r="B38" s="138"/>
      <c r="C38" s="140"/>
      <c r="D38" s="149"/>
      <c r="E38" s="143"/>
      <c r="F38" s="145"/>
      <c r="G38" s="147"/>
      <c r="H38" s="149"/>
      <c r="I38" s="319"/>
      <c r="J38" s="313"/>
      <c r="K38" s="1"/>
    </row>
    <row r="39" spans="1:11" ht="25.9" customHeight="1">
      <c r="A39" s="1"/>
      <c r="B39" s="134" t="s">
        <v>34</v>
      </c>
      <c r="C39" s="110">
        <f>$C$9</f>
        <v>163</v>
      </c>
      <c r="D39" s="135">
        <f>$D$9</f>
        <v>0</v>
      </c>
      <c r="E39" s="118">
        <v>100</v>
      </c>
      <c r="F39" s="122">
        <f t="shared" ref="F39" si="12">ROUNDDOWN((C39*D39*((185-E39)/100)),2)</f>
        <v>0</v>
      </c>
      <c r="G39" s="40">
        <v>31220</v>
      </c>
      <c r="H39" s="42">
        <f>$H$9</f>
        <v>0</v>
      </c>
      <c r="I39" s="86">
        <f t="shared" ref="I39:I43" si="13">ROUNDDOWN(G39*H39,2)</f>
        <v>0</v>
      </c>
      <c r="J39" s="316">
        <f>ROUNDDOWN((F39)+SUM(I39:I42),0)</f>
        <v>0</v>
      </c>
      <c r="K39" s="1"/>
    </row>
    <row r="40" spans="1:11" ht="25.9" customHeight="1">
      <c r="A40" s="1"/>
      <c r="B40" s="99"/>
      <c r="C40" s="110"/>
      <c r="D40" s="135"/>
      <c r="E40" s="118"/>
      <c r="F40" s="122"/>
      <c r="G40" s="37">
        <v>0</v>
      </c>
      <c r="H40" s="68">
        <f>$H$10</f>
        <v>0</v>
      </c>
      <c r="I40" s="84">
        <f t="shared" si="13"/>
        <v>0</v>
      </c>
      <c r="J40" s="317"/>
      <c r="K40" s="1"/>
    </row>
    <row r="41" spans="1:11" ht="25.9" customHeight="1">
      <c r="A41" s="1"/>
      <c r="B41" s="225"/>
      <c r="C41" s="111"/>
      <c r="D41" s="314"/>
      <c r="E41" s="119"/>
      <c r="F41" s="123"/>
      <c r="G41" s="40">
        <v>0</v>
      </c>
      <c r="H41" s="68">
        <f>$H$11</f>
        <v>0</v>
      </c>
      <c r="I41" s="86">
        <f t="shared" si="13"/>
        <v>0</v>
      </c>
      <c r="J41" s="317"/>
      <c r="K41" s="1"/>
    </row>
    <row r="42" spans="1:11" ht="25.9" customHeight="1">
      <c r="A42" s="1"/>
      <c r="B42" s="226"/>
      <c r="C42" s="112"/>
      <c r="D42" s="315"/>
      <c r="E42" s="120"/>
      <c r="F42" s="124"/>
      <c r="G42" s="37">
        <v>0</v>
      </c>
      <c r="H42" s="42">
        <f>$H$12</f>
        <v>0</v>
      </c>
      <c r="I42" s="84">
        <f t="shared" si="13"/>
        <v>0</v>
      </c>
      <c r="J42" s="318"/>
      <c r="K42" s="1"/>
    </row>
    <row r="43" spans="1:11" ht="25.9" customHeight="1">
      <c r="A43" s="1"/>
      <c r="B43" s="137" t="s">
        <v>35</v>
      </c>
      <c r="C43" s="139">
        <f>$C$13</f>
        <v>163</v>
      </c>
      <c r="D43" s="148">
        <f>$D$13</f>
        <v>0</v>
      </c>
      <c r="E43" s="142">
        <v>100</v>
      </c>
      <c r="F43" s="144">
        <f t="shared" ref="F43" si="14">ROUNDDOWN((C43*D43*(100/100)),2)</f>
        <v>0</v>
      </c>
      <c r="G43" s="146">
        <v>0</v>
      </c>
      <c r="H43" s="148">
        <f>$H$13</f>
        <v>0</v>
      </c>
      <c r="I43" s="310">
        <f t="shared" si="13"/>
        <v>0</v>
      </c>
      <c r="J43" s="312">
        <f>ROUNDDOWN((F43+I43),0)</f>
        <v>0</v>
      </c>
      <c r="K43" s="1"/>
    </row>
    <row r="44" spans="1:11" ht="25.9" customHeight="1">
      <c r="A44" s="1"/>
      <c r="B44" s="138"/>
      <c r="C44" s="140"/>
      <c r="D44" s="149"/>
      <c r="E44" s="143"/>
      <c r="F44" s="145"/>
      <c r="G44" s="147"/>
      <c r="H44" s="149"/>
      <c r="I44" s="319"/>
      <c r="J44" s="313"/>
      <c r="K44" s="1"/>
    </row>
    <row r="45" spans="1:11" ht="25.9" customHeight="1">
      <c r="A45" s="1"/>
      <c r="B45" s="134" t="s">
        <v>36</v>
      </c>
      <c r="C45" s="110">
        <f>$C$9</f>
        <v>163</v>
      </c>
      <c r="D45" s="135">
        <f>$D$9</f>
        <v>0</v>
      </c>
      <c r="E45" s="118">
        <v>100</v>
      </c>
      <c r="F45" s="122">
        <f t="shared" ref="F45" si="15">ROUNDDOWN((C45*D45*((185-E45)/100)),2)</f>
        <v>0</v>
      </c>
      <c r="G45" s="40">
        <v>0</v>
      </c>
      <c r="H45" s="42">
        <f>$H$9</f>
        <v>0</v>
      </c>
      <c r="I45" s="86">
        <f t="shared" ref="I45:I49" si="16">ROUNDDOWN(G45*H45,2)</f>
        <v>0</v>
      </c>
      <c r="J45" s="316">
        <f>ROUNDDOWN((F45)+SUM(I45:I48),0)</f>
        <v>0</v>
      </c>
      <c r="K45" s="1"/>
    </row>
    <row r="46" spans="1:11" ht="25.9" customHeight="1">
      <c r="A46" s="1"/>
      <c r="B46" s="99"/>
      <c r="C46" s="110"/>
      <c r="D46" s="135"/>
      <c r="E46" s="118"/>
      <c r="F46" s="122"/>
      <c r="G46" s="37">
        <v>0</v>
      </c>
      <c r="H46" s="44">
        <f>$H$10</f>
        <v>0</v>
      </c>
      <c r="I46" s="84">
        <f t="shared" si="16"/>
        <v>0</v>
      </c>
      <c r="J46" s="317"/>
      <c r="K46" s="1"/>
    </row>
    <row r="47" spans="1:11" ht="25.9" customHeight="1">
      <c r="A47" s="1"/>
      <c r="B47" s="225"/>
      <c r="C47" s="111"/>
      <c r="D47" s="314"/>
      <c r="E47" s="119"/>
      <c r="F47" s="123"/>
      <c r="G47" s="40">
        <v>30590</v>
      </c>
      <c r="H47" s="42">
        <f>$H$11</f>
        <v>0</v>
      </c>
      <c r="I47" s="86">
        <f t="shared" si="16"/>
        <v>0</v>
      </c>
      <c r="J47" s="317"/>
      <c r="K47" s="1"/>
    </row>
    <row r="48" spans="1:11" ht="25.9" customHeight="1">
      <c r="A48" s="1"/>
      <c r="B48" s="226"/>
      <c r="C48" s="112"/>
      <c r="D48" s="315"/>
      <c r="E48" s="120"/>
      <c r="F48" s="124"/>
      <c r="G48" s="37">
        <v>0</v>
      </c>
      <c r="H48" s="67">
        <f>$H$12</f>
        <v>0</v>
      </c>
      <c r="I48" s="84">
        <f t="shared" si="16"/>
        <v>0</v>
      </c>
      <c r="J48" s="318"/>
      <c r="K48" s="1"/>
    </row>
    <row r="49" spans="1:11" ht="25.9" customHeight="1">
      <c r="A49" s="1"/>
      <c r="B49" s="137" t="s">
        <v>37</v>
      </c>
      <c r="C49" s="139">
        <f>$C$13</f>
        <v>163</v>
      </c>
      <c r="D49" s="148">
        <f>$D$13</f>
        <v>0</v>
      </c>
      <c r="E49" s="142">
        <v>100</v>
      </c>
      <c r="F49" s="144">
        <f t="shared" ref="F49" si="17">ROUNDDOWN((C49*D49*(100/100)),2)</f>
        <v>0</v>
      </c>
      <c r="G49" s="146">
        <v>0</v>
      </c>
      <c r="H49" s="148">
        <f>$H$13</f>
        <v>0</v>
      </c>
      <c r="I49" s="310">
        <f t="shared" si="16"/>
        <v>0</v>
      </c>
      <c r="J49" s="312">
        <f>ROUNDDOWN((F49+I49),0)</f>
        <v>0</v>
      </c>
      <c r="K49" s="1"/>
    </row>
    <row r="50" spans="1:11" ht="25.9" customHeight="1">
      <c r="A50" s="1"/>
      <c r="B50" s="138"/>
      <c r="C50" s="140"/>
      <c r="D50" s="149"/>
      <c r="E50" s="143"/>
      <c r="F50" s="145"/>
      <c r="G50" s="147"/>
      <c r="H50" s="149"/>
      <c r="I50" s="319"/>
      <c r="J50" s="313"/>
      <c r="K50" s="1"/>
    </row>
    <row r="51" spans="1:11" ht="25.9" customHeight="1">
      <c r="A51" s="1"/>
      <c r="B51" s="151" t="s">
        <v>38</v>
      </c>
      <c r="C51" s="153">
        <f>$C$9</f>
        <v>163</v>
      </c>
      <c r="D51" s="154">
        <f>$D$9</f>
        <v>0</v>
      </c>
      <c r="E51" s="156">
        <v>100</v>
      </c>
      <c r="F51" s="157">
        <f t="shared" ref="F51" si="18">ROUNDDOWN((C51*D51*((185-E51)/100)),2)</f>
        <v>0</v>
      </c>
      <c r="G51" s="45">
        <v>0</v>
      </c>
      <c r="H51" s="46">
        <f>$H$9</f>
        <v>0</v>
      </c>
      <c r="I51" s="87">
        <f t="shared" ref="I51:I55" si="19">ROUNDDOWN(G51*H51,2)</f>
        <v>0</v>
      </c>
      <c r="J51" s="320">
        <f>ROUNDDOWN((F51)+SUM(I51:I54),0)</f>
        <v>0</v>
      </c>
      <c r="K51" s="1"/>
    </row>
    <row r="52" spans="1:11" ht="25.9" customHeight="1">
      <c r="A52" s="1"/>
      <c r="B52" s="99"/>
      <c r="C52" s="110"/>
      <c r="D52" s="135"/>
      <c r="E52" s="118"/>
      <c r="F52" s="122"/>
      <c r="G52" s="37">
        <v>0</v>
      </c>
      <c r="H52" s="44">
        <f>$H$10</f>
        <v>0</v>
      </c>
      <c r="I52" s="84">
        <f t="shared" si="19"/>
        <v>0</v>
      </c>
      <c r="J52" s="317"/>
      <c r="K52" s="1"/>
    </row>
    <row r="53" spans="1:11" ht="25.9" customHeight="1">
      <c r="A53" s="1"/>
      <c r="B53" s="225"/>
      <c r="C53" s="111"/>
      <c r="D53" s="314"/>
      <c r="E53" s="119"/>
      <c r="F53" s="123"/>
      <c r="G53" s="40">
        <v>29537</v>
      </c>
      <c r="H53" s="42">
        <f>$H$11</f>
        <v>0</v>
      </c>
      <c r="I53" s="86">
        <f t="shared" si="19"/>
        <v>0</v>
      </c>
      <c r="J53" s="317"/>
      <c r="K53" s="1"/>
    </row>
    <row r="54" spans="1:11" ht="25.9" customHeight="1">
      <c r="A54" s="1"/>
      <c r="B54" s="226"/>
      <c r="C54" s="112"/>
      <c r="D54" s="315"/>
      <c r="E54" s="120"/>
      <c r="F54" s="124"/>
      <c r="G54" s="37">
        <v>0</v>
      </c>
      <c r="H54" s="67">
        <f>$H$12</f>
        <v>0</v>
      </c>
      <c r="I54" s="84">
        <f t="shared" si="19"/>
        <v>0</v>
      </c>
      <c r="J54" s="318"/>
      <c r="K54" s="1"/>
    </row>
    <row r="55" spans="1:11" ht="25.9" customHeight="1">
      <c r="A55" s="1"/>
      <c r="B55" s="137" t="s">
        <v>39</v>
      </c>
      <c r="C55" s="139">
        <f>$C$13</f>
        <v>163</v>
      </c>
      <c r="D55" s="148">
        <f>$D$13</f>
        <v>0</v>
      </c>
      <c r="E55" s="142">
        <v>100</v>
      </c>
      <c r="F55" s="144">
        <f t="shared" ref="F55" si="20">ROUNDDOWN((C55*D55*(100/100)),2)</f>
        <v>0</v>
      </c>
      <c r="G55" s="146">
        <v>0</v>
      </c>
      <c r="H55" s="148">
        <f>$H$13</f>
        <v>0</v>
      </c>
      <c r="I55" s="310">
        <f t="shared" si="19"/>
        <v>0</v>
      </c>
      <c r="J55" s="312">
        <f>ROUNDDOWN((F55+I55),0)</f>
        <v>0</v>
      </c>
      <c r="K55" s="1"/>
    </row>
    <row r="56" spans="1:11" ht="25.9" customHeight="1">
      <c r="A56" s="1"/>
      <c r="B56" s="138"/>
      <c r="C56" s="140"/>
      <c r="D56" s="149"/>
      <c r="E56" s="143"/>
      <c r="F56" s="145"/>
      <c r="G56" s="147"/>
      <c r="H56" s="149"/>
      <c r="I56" s="319"/>
      <c r="J56" s="313"/>
      <c r="K56" s="1"/>
    </row>
    <row r="57" spans="1:11" ht="25.9" customHeight="1">
      <c r="A57" s="1"/>
      <c r="B57" s="134" t="s">
        <v>40</v>
      </c>
      <c r="C57" s="110">
        <f>$C$9</f>
        <v>163</v>
      </c>
      <c r="D57" s="135">
        <f>$D$9</f>
        <v>0</v>
      </c>
      <c r="E57" s="118">
        <v>100</v>
      </c>
      <c r="F57" s="122">
        <f t="shared" ref="F57" si="21">ROUNDDOWN((C57*D57*((185-E57)/100)),2)</f>
        <v>0</v>
      </c>
      <c r="G57" s="40">
        <v>0</v>
      </c>
      <c r="H57" s="42">
        <f>$H$9</f>
        <v>0</v>
      </c>
      <c r="I57" s="86">
        <f t="shared" ref="I57:I61" si="22">ROUNDDOWN(G57*H57,2)</f>
        <v>0</v>
      </c>
      <c r="J57" s="316">
        <f>ROUNDDOWN((F57)+SUM(I57:I60),0)</f>
        <v>0</v>
      </c>
      <c r="K57" s="1"/>
    </row>
    <row r="58" spans="1:11" ht="25.9" customHeight="1">
      <c r="A58" s="1"/>
      <c r="B58" s="99"/>
      <c r="C58" s="110"/>
      <c r="D58" s="135"/>
      <c r="E58" s="118"/>
      <c r="F58" s="122"/>
      <c r="G58" s="37">
        <v>0</v>
      </c>
      <c r="H58" s="44">
        <f>$H$10</f>
        <v>0</v>
      </c>
      <c r="I58" s="84">
        <f t="shared" si="22"/>
        <v>0</v>
      </c>
      <c r="J58" s="317"/>
      <c r="K58" s="1"/>
    </row>
    <row r="59" spans="1:11" ht="25.9" customHeight="1">
      <c r="A59" s="1"/>
      <c r="B59" s="225"/>
      <c r="C59" s="111"/>
      <c r="D59" s="314"/>
      <c r="E59" s="119"/>
      <c r="F59" s="123"/>
      <c r="G59" s="40">
        <v>26869</v>
      </c>
      <c r="H59" s="42">
        <f>$H$11</f>
        <v>0</v>
      </c>
      <c r="I59" s="86">
        <f t="shared" si="22"/>
        <v>0</v>
      </c>
      <c r="J59" s="317"/>
      <c r="K59" s="1"/>
    </row>
    <row r="60" spans="1:11" ht="25.9" customHeight="1">
      <c r="A60" s="1"/>
      <c r="B60" s="226"/>
      <c r="C60" s="112"/>
      <c r="D60" s="315"/>
      <c r="E60" s="120"/>
      <c r="F60" s="124"/>
      <c r="G60" s="37">
        <v>0</v>
      </c>
      <c r="H60" s="67">
        <f>$H$12</f>
        <v>0</v>
      </c>
      <c r="I60" s="84">
        <f t="shared" si="22"/>
        <v>0</v>
      </c>
      <c r="J60" s="318"/>
      <c r="K60" s="1"/>
    </row>
    <row r="61" spans="1:11" ht="25.9" customHeight="1">
      <c r="A61" s="1"/>
      <c r="B61" s="137" t="s">
        <v>41</v>
      </c>
      <c r="C61" s="139">
        <f>$C$13</f>
        <v>163</v>
      </c>
      <c r="D61" s="148">
        <f>$D$13</f>
        <v>0</v>
      </c>
      <c r="E61" s="142">
        <v>100</v>
      </c>
      <c r="F61" s="144">
        <f t="shared" ref="F61" si="23">ROUNDDOWN((C61*D61*(100/100)),2)</f>
        <v>0</v>
      </c>
      <c r="G61" s="146">
        <v>0</v>
      </c>
      <c r="H61" s="148">
        <f>$H$13</f>
        <v>0</v>
      </c>
      <c r="I61" s="310">
        <f t="shared" si="22"/>
        <v>0</v>
      </c>
      <c r="J61" s="312">
        <f>ROUNDDOWN((F61+I61),0)</f>
        <v>0</v>
      </c>
      <c r="K61" s="1"/>
    </row>
    <row r="62" spans="1:11" ht="25.9" customHeight="1">
      <c r="A62" s="1"/>
      <c r="B62" s="138"/>
      <c r="C62" s="140"/>
      <c r="D62" s="149"/>
      <c r="E62" s="143"/>
      <c r="F62" s="145"/>
      <c r="G62" s="147"/>
      <c r="H62" s="149"/>
      <c r="I62" s="319"/>
      <c r="J62" s="313"/>
      <c r="K62" s="1"/>
    </row>
    <row r="63" spans="1:11" ht="25.9" customHeight="1">
      <c r="A63" s="1"/>
      <c r="B63" s="134" t="s">
        <v>42</v>
      </c>
      <c r="C63" s="110">
        <f>$C$9</f>
        <v>163</v>
      </c>
      <c r="D63" s="135">
        <f>$D$9</f>
        <v>0</v>
      </c>
      <c r="E63" s="118">
        <v>100</v>
      </c>
      <c r="F63" s="122">
        <f t="shared" ref="F63" si="24">ROUNDDOWN((C63*D63*((185-E63)/100)),2)</f>
        <v>0</v>
      </c>
      <c r="G63" s="40">
        <v>0</v>
      </c>
      <c r="H63" s="42">
        <f>$H$9</f>
        <v>0</v>
      </c>
      <c r="I63" s="86">
        <f t="shared" ref="I63:I67" si="25">ROUNDDOWN(G63*H63,2)</f>
        <v>0</v>
      </c>
      <c r="J63" s="316">
        <f>ROUNDDOWN((F63)+SUM(I63:I66),0)</f>
        <v>0</v>
      </c>
      <c r="K63" s="1"/>
    </row>
    <row r="64" spans="1:11" ht="25.9" customHeight="1">
      <c r="A64" s="1"/>
      <c r="B64" s="99"/>
      <c r="C64" s="110"/>
      <c r="D64" s="135"/>
      <c r="E64" s="118"/>
      <c r="F64" s="122"/>
      <c r="G64" s="37">
        <v>0</v>
      </c>
      <c r="H64" s="44">
        <f>$H$10</f>
        <v>0</v>
      </c>
      <c r="I64" s="84">
        <f t="shared" si="25"/>
        <v>0</v>
      </c>
      <c r="J64" s="317"/>
      <c r="K64" s="1"/>
    </row>
    <row r="65" spans="1:11" ht="25.9" customHeight="1">
      <c r="A65" s="1"/>
      <c r="B65" s="225"/>
      <c r="C65" s="111"/>
      <c r="D65" s="314"/>
      <c r="E65" s="119"/>
      <c r="F65" s="123"/>
      <c r="G65" s="40">
        <v>27381</v>
      </c>
      <c r="H65" s="42">
        <f>$H$11</f>
        <v>0</v>
      </c>
      <c r="I65" s="86">
        <f t="shared" si="25"/>
        <v>0</v>
      </c>
      <c r="J65" s="317"/>
      <c r="K65" s="1"/>
    </row>
    <row r="66" spans="1:11" ht="25.9" customHeight="1">
      <c r="A66" s="1"/>
      <c r="B66" s="226"/>
      <c r="C66" s="112"/>
      <c r="D66" s="315"/>
      <c r="E66" s="120"/>
      <c r="F66" s="124"/>
      <c r="G66" s="37">
        <v>0</v>
      </c>
      <c r="H66" s="67">
        <f>$H$12</f>
        <v>0</v>
      </c>
      <c r="I66" s="84">
        <f t="shared" si="25"/>
        <v>0</v>
      </c>
      <c r="J66" s="318"/>
      <c r="K66" s="1"/>
    </row>
    <row r="67" spans="1:11" ht="25.9" customHeight="1">
      <c r="A67" s="1"/>
      <c r="B67" s="137" t="s">
        <v>43</v>
      </c>
      <c r="C67" s="139">
        <f>$C$13</f>
        <v>163</v>
      </c>
      <c r="D67" s="148">
        <f>$D$13</f>
        <v>0</v>
      </c>
      <c r="E67" s="142">
        <v>100</v>
      </c>
      <c r="F67" s="144">
        <f t="shared" ref="F67" si="26">ROUNDDOWN((C67*D67*(100/100)),2)</f>
        <v>0</v>
      </c>
      <c r="G67" s="146">
        <v>0</v>
      </c>
      <c r="H67" s="148">
        <f>$H$13</f>
        <v>0</v>
      </c>
      <c r="I67" s="310">
        <f t="shared" si="25"/>
        <v>0</v>
      </c>
      <c r="J67" s="312">
        <f>ROUNDDOWN((F67+I67),0)</f>
        <v>0</v>
      </c>
      <c r="K67" s="1"/>
    </row>
    <row r="68" spans="1:11" ht="25.9" customHeight="1">
      <c r="A68" s="1"/>
      <c r="B68" s="138"/>
      <c r="C68" s="140"/>
      <c r="D68" s="149"/>
      <c r="E68" s="143"/>
      <c r="F68" s="145"/>
      <c r="G68" s="147"/>
      <c r="H68" s="149"/>
      <c r="I68" s="319"/>
      <c r="J68" s="313"/>
      <c r="K68" s="1"/>
    </row>
    <row r="69" spans="1:11" ht="25.9" customHeight="1">
      <c r="A69" s="1"/>
      <c r="B69" s="134" t="s">
        <v>44</v>
      </c>
      <c r="C69" s="110">
        <f>$C$9</f>
        <v>163</v>
      </c>
      <c r="D69" s="135">
        <f>$D$9</f>
        <v>0</v>
      </c>
      <c r="E69" s="118">
        <v>100</v>
      </c>
      <c r="F69" s="122">
        <f t="shared" ref="F69" si="27">ROUNDDOWN((C69*D69*((185-E69)/100)),2)</f>
        <v>0</v>
      </c>
      <c r="G69" s="40">
        <v>0</v>
      </c>
      <c r="H69" s="42">
        <f>$H$9</f>
        <v>0</v>
      </c>
      <c r="I69" s="86">
        <f t="shared" ref="I69:I73" si="28">ROUNDDOWN(G69*H69,2)</f>
        <v>0</v>
      </c>
      <c r="J69" s="316">
        <f>ROUNDDOWN((F69)+SUM(I69:I72),0)</f>
        <v>0</v>
      </c>
      <c r="K69" s="1"/>
    </row>
    <row r="70" spans="1:11" ht="25.9" customHeight="1">
      <c r="A70" s="1"/>
      <c r="B70" s="99"/>
      <c r="C70" s="110"/>
      <c r="D70" s="135"/>
      <c r="E70" s="118"/>
      <c r="F70" s="122"/>
      <c r="G70" s="37">
        <v>0</v>
      </c>
      <c r="H70" s="44">
        <f>$H$10</f>
        <v>0</v>
      </c>
      <c r="I70" s="84">
        <f t="shared" si="28"/>
        <v>0</v>
      </c>
      <c r="J70" s="317"/>
      <c r="K70" s="1"/>
    </row>
    <row r="71" spans="1:11" ht="25.9" customHeight="1">
      <c r="A71" s="1"/>
      <c r="B71" s="225"/>
      <c r="C71" s="111"/>
      <c r="D71" s="314"/>
      <c r="E71" s="119"/>
      <c r="F71" s="123"/>
      <c r="G71" s="40">
        <v>26525</v>
      </c>
      <c r="H71" s="42">
        <f>$H$11</f>
        <v>0</v>
      </c>
      <c r="I71" s="86">
        <f t="shared" si="28"/>
        <v>0</v>
      </c>
      <c r="J71" s="317"/>
      <c r="K71" s="1"/>
    </row>
    <row r="72" spans="1:11" ht="25.9" customHeight="1">
      <c r="A72" s="1"/>
      <c r="B72" s="226"/>
      <c r="C72" s="112"/>
      <c r="D72" s="315"/>
      <c r="E72" s="120"/>
      <c r="F72" s="124"/>
      <c r="G72" s="37">
        <v>0</v>
      </c>
      <c r="H72" s="67">
        <f>$H$12</f>
        <v>0</v>
      </c>
      <c r="I72" s="84">
        <f t="shared" si="28"/>
        <v>0</v>
      </c>
      <c r="J72" s="318"/>
      <c r="K72" s="1"/>
    </row>
    <row r="73" spans="1:11" ht="25.9" customHeight="1">
      <c r="A73" s="1"/>
      <c r="B73" s="137" t="s">
        <v>45</v>
      </c>
      <c r="C73" s="139">
        <f>$C$13</f>
        <v>163</v>
      </c>
      <c r="D73" s="148">
        <f>$D$13</f>
        <v>0</v>
      </c>
      <c r="E73" s="142">
        <v>100</v>
      </c>
      <c r="F73" s="144">
        <f t="shared" ref="F73" si="29">ROUNDDOWN((C73*D73*(100/100)),2)</f>
        <v>0</v>
      </c>
      <c r="G73" s="146">
        <v>0</v>
      </c>
      <c r="H73" s="148">
        <f>$H$13</f>
        <v>0</v>
      </c>
      <c r="I73" s="310">
        <f t="shared" si="28"/>
        <v>0</v>
      </c>
      <c r="J73" s="312">
        <f>ROUNDDOWN((F73+I73),0)</f>
        <v>0</v>
      </c>
      <c r="K73" s="1"/>
    </row>
    <row r="74" spans="1:11" ht="25.9" customHeight="1">
      <c r="A74" s="1"/>
      <c r="B74" s="138"/>
      <c r="C74" s="140"/>
      <c r="D74" s="149"/>
      <c r="E74" s="143"/>
      <c r="F74" s="145"/>
      <c r="G74" s="147"/>
      <c r="H74" s="149"/>
      <c r="I74" s="319"/>
      <c r="J74" s="313"/>
      <c r="K74" s="1"/>
    </row>
    <row r="75" spans="1:11" ht="25.9" customHeight="1">
      <c r="A75" s="1"/>
      <c r="B75" s="134" t="s">
        <v>46</v>
      </c>
      <c r="C75" s="110">
        <f>$C$9</f>
        <v>163</v>
      </c>
      <c r="D75" s="135">
        <f>$D$9</f>
        <v>0</v>
      </c>
      <c r="E75" s="118">
        <v>100</v>
      </c>
      <c r="F75" s="122">
        <f t="shared" ref="F75" si="30">ROUNDDOWN((C75*D75*((185-E75)/100)),2)</f>
        <v>0</v>
      </c>
      <c r="G75" s="40">
        <v>0</v>
      </c>
      <c r="H75" s="42">
        <f>$H$9</f>
        <v>0</v>
      </c>
      <c r="I75" s="86">
        <f t="shared" ref="I75:I79" si="31">ROUNDDOWN(G75*H75,2)</f>
        <v>0</v>
      </c>
      <c r="J75" s="316">
        <f>ROUNDDOWN((F75)+SUM(I75:I78),0)</f>
        <v>0</v>
      </c>
      <c r="K75" s="1"/>
    </row>
    <row r="76" spans="1:11" ht="25.9" customHeight="1">
      <c r="A76" s="1"/>
      <c r="B76" s="99"/>
      <c r="C76" s="110"/>
      <c r="D76" s="135"/>
      <c r="E76" s="118"/>
      <c r="F76" s="122"/>
      <c r="G76" s="37">
        <v>0</v>
      </c>
      <c r="H76" s="44">
        <f>$H$10</f>
        <v>0</v>
      </c>
      <c r="I76" s="84">
        <f t="shared" si="31"/>
        <v>0</v>
      </c>
      <c r="J76" s="317"/>
      <c r="K76" s="1"/>
    </row>
    <row r="77" spans="1:11" ht="25.9" customHeight="1">
      <c r="A77" s="1"/>
      <c r="B77" s="225"/>
      <c r="C77" s="111"/>
      <c r="D77" s="314"/>
      <c r="E77" s="119"/>
      <c r="F77" s="123"/>
      <c r="G77" s="40">
        <v>25073</v>
      </c>
      <c r="H77" s="42">
        <f>$H$11</f>
        <v>0</v>
      </c>
      <c r="I77" s="86">
        <f t="shared" si="31"/>
        <v>0</v>
      </c>
      <c r="J77" s="317"/>
      <c r="K77" s="1"/>
    </row>
    <row r="78" spans="1:11" ht="25.9" customHeight="1">
      <c r="A78" s="1"/>
      <c r="B78" s="226"/>
      <c r="C78" s="112"/>
      <c r="D78" s="315"/>
      <c r="E78" s="120"/>
      <c r="F78" s="124"/>
      <c r="G78" s="37">
        <v>0</v>
      </c>
      <c r="H78" s="67">
        <f>$H$12</f>
        <v>0</v>
      </c>
      <c r="I78" s="84">
        <f t="shared" si="31"/>
        <v>0</v>
      </c>
      <c r="J78" s="318"/>
      <c r="K78" s="1"/>
    </row>
    <row r="79" spans="1:11" ht="25.9" customHeight="1">
      <c r="A79" s="1"/>
      <c r="B79" s="137" t="s">
        <v>47</v>
      </c>
      <c r="C79" s="139">
        <f>$C$13</f>
        <v>163</v>
      </c>
      <c r="D79" s="148">
        <f>$D$13</f>
        <v>0</v>
      </c>
      <c r="E79" s="142">
        <v>100</v>
      </c>
      <c r="F79" s="144">
        <f t="shared" ref="F79" si="32">ROUNDDOWN((C79*D79*(100/100)),2)</f>
        <v>0</v>
      </c>
      <c r="G79" s="146">
        <v>0</v>
      </c>
      <c r="H79" s="148">
        <f>$H$13</f>
        <v>0</v>
      </c>
      <c r="I79" s="310">
        <f t="shared" si="31"/>
        <v>0</v>
      </c>
      <c r="J79" s="312">
        <f>ROUNDDOWN((F79+I79),0)</f>
        <v>0</v>
      </c>
      <c r="K79" s="1"/>
    </row>
    <row r="80" spans="1:11" ht="25.9" customHeight="1">
      <c r="A80" s="1"/>
      <c r="B80" s="138"/>
      <c r="C80" s="140"/>
      <c r="D80" s="149"/>
      <c r="E80" s="143"/>
      <c r="F80" s="145"/>
      <c r="G80" s="147"/>
      <c r="H80" s="149"/>
      <c r="I80" s="319"/>
      <c r="J80" s="313"/>
      <c r="K80" s="1"/>
    </row>
    <row r="81" spans="1:11" ht="25.9" customHeight="1">
      <c r="A81" s="1"/>
      <c r="B81" s="167" t="s">
        <v>48</v>
      </c>
      <c r="C81" s="272"/>
      <c r="D81" s="273"/>
      <c r="E81" s="273"/>
      <c r="F81" s="274"/>
      <c r="G81" s="175">
        <f>SUM(G9:G80)</f>
        <v>349215</v>
      </c>
      <c r="H81" s="177"/>
      <c r="I81" s="178"/>
      <c r="J81" s="181">
        <f>J9++J15+J21+J27+J33+J39+J45+J51+J57+J63+J69+J75</f>
        <v>0</v>
      </c>
      <c r="K81" s="1"/>
    </row>
    <row r="82" spans="1:11" ht="25.9" customHeight="1" thickBot="1">
      <c r="A82" s="1"/>
      <c r="B82" s="168"/>
      <c r="C82" s="275"/>
      <c r="D82" s="276"/>
      <c r="E82" s="276"/>
      <c r="F82" s="277"/>
      <c r="G82" s="176"/>
      <c r="H82" s="179"/>
      <c r="I82" s="180"/>
      <c r="J82" s="182"/>
      <c r="K82" s="1"/>
    </row>
    <row r="83" spans="1:11" ht="29.25" customHeight="1" thickTop="1">
      <c r="A83" s="1"/>
      <c r="B83" s="184" t="s">
        <v>49</v>
      </c>
      <c r="C83" s="51" t="s">
        <v>6</v>
      </c>
      <c r="D83" s="52" t="s">
        <v>7</v>
      </c>
      <c r="E83" s="53" t="s">
        <v>8</v>
      </c>
      <c r="F83" s="54" t="s">
        <v>9</v>
      </c>
      <c r="G83" s="186" t="s">
        <v>10</v>
      </c>
      <c r="H83" s="188" t="s">
        <v>11</v>
      </c>
      <c r="I83" s="190" t="s">
        <v>9</v>
      </c>
      <c r="J83" s="134" t="s">
        <v>50</v>
      </c>
      <c r="K83" s="1"/>
    </row>
    <row r="84" spans="1:11" ht="43.5" thickBot="1">
      <c r="A84" s="1"/>
      <c r="B84" s="185"/>
      <c r="C84" s="55" t="s">
        <v>51</v>
      </c>
      <c r="D84" s="27" t="s">
        <v>52</v>
      </c>
      <c r="E84" s="28" t="s">
        <v>53</v>
      </c>
      <c r="F84" s="29" t="s">
        <v>54</v>
      </c>
      <c r="G84" s="187"/>
      <c r="H84" s="189"/>
      <c r="I84" s="191"/>
      <c r="J84" s="192"/>
      <c r="K84" s="1"/>
    </row>
    <row r="85" spans="1:11" ht="25.9" customHeight="1">
      <c r="A85" s="1"/>
      <c r="B85" s="193" t="s">
        <v>55</v>
      </c>
      <c r="C85" s="139">
        <f>$C$13</f>
        <v>163</v>
      </c>
      <c r="D85" s="194">
        <f>$D$13</f>
        <v>0</v>
      </c>
      <c r="E85" s="117">
        <v>100</v>
      </c>
      <c r="F85" s="196">
        <f>ROUNDDOWN((C85*D85*(100/100)),2)</f>
        <v>0</v>
      </c>
      <c r="G85" s="146">
        <v>0</v>
      </c>
      <c r="H85" s="194">
        <f>$H$13</f>
        <v>0</v>
      </c>
      <c r="I85" s="206">
        <f>ROUNDDOWN(G85*H85,0)</f>
        <v>0</v>
      </c>
      <c r="J85" s="208">
        <f>J13+J19+J25+J31+J37+J43+J49+J55+J61+J67+J73+J79</f>
        <v>0</v>
      </c>
      <c r="K85" s="1"/>
    </row>
    <row r="86" spans="1:11" ht="25.9" customHeight="1" thickBot="1">
      <c r="A86" s="1"/>
      <c r="B86" s="184"/>
      <c r="C86" s="140"/>
      <c r="D86" s="195"/>
      <c r="E86" s="118"/>
      <c r="F86" s="197"/>
      <c r="G86" s="111"/>
      <c r="H86" s="205"/>
      <c r="I86" s="207"/>
      <c r="J86" s="181"/>
      <c r="K86" s="1"/>
    </row>
    <row r="87" spans="1:11" ht="25.9" customHeight="1" thickTop="1">
      <c r="A87" s="1"/>
      <c r="B87" s="209" t="s">
        <v>56</v>
      </c>
      <c r="C87" s="210"/>
      <c r="D87" s="211"/>
      <c r="E87" s="212"/>
      <c r="F87" s="213"/>
      <c r="G87" s="217">
        <f>G81</f>
        <v>349215</v>
      </c>
      <c r="H87" s="219"/>
      <c r="I87" s="220"/>
      <c r="J87" s="223">
        <f>J81+J85</f>
        <v>0</v>
      </c>
      <c r="K87" s="1"/>
    </row>
    <row r="88" spans="1:11" ht="25.9" customHeight="1" thickBot="1">
      <c r="A88" s="1"/>
      <c r="B88" s="100"/>
      <c r="C88" s="214"/>
      <c r="D88" s="215"/>
      <c r="E88" s="215"/>
      <c r="F88" s="216"/>
      <c r="G88" s="218"/>
      <c r="H88" s="221"/>
      <c r="I88" s="222"/>
      <c r="J88" s="224"/>
      <c r="K88" s="1"/>
    </row>
    <row r="89" spans="1:11" ht="19.899999999999999" customHeight="1">
      <c r="B89" s="56" t="s">
        <v>57</v>
      </c>
      <c r="C89" s="56"/>
      <c r="D89" s="56"/>
      <c r="E89" s="56"/>
      <c r="F89" s="56"/>
      <c r="G89" s="56"/>
      <c r="H89" s="56"/>
      <c r="I89" s="56"/>
      <c r="J89" s="56"/>
    </row>
    <row r="90" spans="1:11" ht="19.899999999999999" customHeight="1">
      <c r="B90" s="57" t="s">
        <v>58</v>
      </c>
      <c r="C90" s="57"/>
      <c r="D90" s="57"/>
      <c r="E90" s="57"/>
      <c r="F90" s="57"/>
      <c r="G90" s="57"/>
      <c r="H90" s="57"/>
      <c r="I90" s="57"/>
      <c r="J90" s="57"/>
    </row>
    <row r="91" spans="1:11" ht="15" customHeight="1" thickBot="1">
      <c r="B91" s="58"/>
      <c r="C91" s="58"/>
      <c r="D91" s="58"/>
      <c r="E91" s="58"/>
      <c r="F91" s="58"/>
      <c r="G91" s="58"/>
      <c r="H91" s="58"/>
      <c r="I91" s="58"/>
      <c r="J91" s="58"/>
    </row>
    <row r="92" spans="1:11" ht="19.899999999999999" customHeight="1">
      <c r="B92" s="198" t="s">
        <v>59</v>
      </c>
      <c r="C92" s="199"/>
      <c r="D92" s="59" t="s">
        <v>60</v>
      </c>
      <c r="E92" s="199" t="s">
        <v>61</v>
      </c>
      <c r="F92" s="199"/>
      <c r="G92" s="199"/>
      <c r="H92" s="199"/>
      <c r="I92" s="199"/>
      <c r="J92" s="200"/>
    </row>
    <row r="93" spans="1:11" ht="19.899999999999999" customHeight="1">
      <c r="B93" s="60" t="s">
        <v>62</v>
      </c>
      <c r="C93" s="61" t="s">
        <v>63</v>
      </c>
      <c r="D93" s="62">
        <f>$H$13</f>
        <v>0</v>
      </c>
      <c r="E93" s="201"/>
      <c r="F93" s="201"/>
      <c r="G93" s="201"/>
      <c r="H93" s="201"/>
      <c r="I93" s="201"/>
      <c r="J93" s="202"/>
    </row>
    <row r="94" spans="1:11" ht="19.899999999999999" customHeight="1" thickBot="1">
      <c r="B94" s="63"/>
      <c r="C94" s="64" t="s">
        <v>64</v>
      </c>
      <c r="D94" s="65">
        <f>$H$13</f>
        <v>0</v>
      </c>
      <c r="E94" s="203"/>
      <c r="F94" s="203"/>
      <c r="G94" s="203"/>
      <c r="H94" s="203"/>
      <c r="I94" s="203"/>
      <c r="J94" s="204"/>
    </row>
    <row r="95" spans="1:11" ht="19.899999999999999" customHeight="1"/>
    <row r="96" spans="1:11" ht="19.899999999999999" customHeight="1"/>
    <row r="97" ht="19.899999999999999" customHeight="1"/>
    <row r="98" ht="19.899999999999999" customHeight="1"/>
  </sheetData>
  <mergeCells count="212">
    <mergeCell ref="B92:C92"/>
    <mergeCell ref="E92:J92"/>
    <mergeCell ref="E93:J93"/>
    <mergeCell ref="E94:J94"/>
    <mergeCell ref="G85:G86"/>
    <mergeCell ref="H85:H86"/>
    <mergeCell ref="I85:I86"/>
    <mergeCell ref="J85:J86"/>
    <mergeCell ref="B87:B88"/>
    <mergeCell ref="C87:F88"/>
    <mergeCell ref="G87:G88"/>
    <mergeCell ref="H87:I88"/>
    <mergeCell ref="J87:J88"/>
    <mergeCell ref="B83:B84"/>
    <mergeCell ref="G83:G84"/>
    <mergeCell ref="H83:H84"/>
    <mergeCell ref="I83:I84"/>
    <mergeCell ref="J83:J84"/>
    <mergeCell ref="B85:B86"/>
    <mergeCell ref="C85:C86"/>
    <mergeCell ref="D85:D86"/>
    <mergeCell ref="E85:E86"/>
    <mergeCell ref="F85:F86"/>
    <mergeCell ref="H79:H80"/>
    <mergeCell ref="I79:I80"/>
    <mergeCell ref="J79:J80"/>
    <mergeCell ref="B81:B82"/>
    <mergeCell ref="C81:F82"/>
    <mergeCell ref="G81:G82"/>
    <mergeCell ref="H81:I82"/>
    <mergeCell ref="J81:J82"/>
    <mergeCell ref="B79:B80"/>
    <mergeCell ref="C79:C80"/>
    <mergeCell ref="D79:D80"/>
    <mergeCell ref="E79:E80"/>
    <mergeCell ref="F79:F80"/>
    <mergeCell ref="G79:G80"/>
    <mergeCell ref="H73:H74"/>
    <mergeCell ref="I73:I74"/>
    <mergeCell ref="J73:J74"/>
    <mergeCell ref="B75:B78"/>
    <mergeCell ref="C75:C78"/>
    <mergeCell ref="D75:D78"/>
    <mergeCell ref="E75:E78"/>
    <mergeCell ref="F75:F78"/>
    <mergeCell ref="J75:J78"/>
    <mergeCell ref="B73:B74"/>
    <mergeCell ref="C73:C74"/>
    <mergeCell ref="D73:D74"/>
    <mergeCell ref="E73:E74"/>
    <mergeCell ref="F73:F74"/>
    <mergeCell ref="G73:G74"/>
    <mergeCell ref="H67:H68"/>
    <mergeCell ref="I67:I68"/>
    <mergeCell ref="J67:J68"/>
    <mergeCell ref="B69:B72"/>
    <mergeCell ref="C69:C72"/>
    <mergeCell ref="D69:D72"/>
    <mergeCell ref="E69:E72"/>
    <mergeCell ref="F69:F72"/>
    <mergeCell ref="J69:J72"/>
    <mergeCell ref="B67:B68"/>
    <mergeCell ref="C67:C68"/>
    <mergeCell ref="D67:D68"/>
    <mergeCell ref="E67:E68"/>
    <mergeCell ref="F67:F68"/>
    <mergeCell ref="G67:G68"/>
    <mergeCell ref="H61:H62"/>
    <mergeCell ref="I61:I62"/>
    <mergeCell ref="J61:J62"/>
    <mergeCell ref="B63:B66"/>
    <mergeCell ref="C63:C66"/>
    <mergeCell ref="D63:D66"/>
    <mergeCell ref="E63:E66"/>
    <mergeCell ref="F63:F66"/>
    <mergeCell ref="J63:J66"/>
    <mergeCell ref="B61:B62"/>
    <mergeCell ref="C61:C62"/>
    <mergeCell ref="D61:D62"/>
    <mergeCell ref="E61:E62"/>
    <mergeCell ref="F61:F62"/>
    <mergeCell ref="G61:G62"/>
    <mergeCell ref="H55:H56"/>
    <mergeCell ref="I55:I56"/>
    <mergeCell ref="J55:J56"/>
    <mergeCell ref="B57:B60"/>
    <mergeCell ref="C57:C60"/>
    <mergeCell ref="D57:D60"/>
    <mergeCell ref="E57:E60"/>
    <mergeCell ref="F57:F60"/>
    <mergeCell ref="J57:J60"/>
    <mergeCell ref="B55:B56"/>
    <mergeCell ref="C55:C56"/>
    <mergeCell ref="D55:D56"/>
    <mergeCell ref="E55:E56"/>
    <mergeCell ref="F55:F56"/>
    <mergeCell ref="G55:G56"/>
    <mergeCell ref="H49:H50"/>
    <mergeCell ref="I49:I50"/>
    <mergeCell ref="J49:J50"/>
    <mergeCell ref="B51:B54"/>
    <mergeCell ref="C51:C54"/>
    <mergeCell ref="D51:D54"/>
    <mergeCell ref="E51:E54"/>
    <mergeCell ref="F51:F54"/>
    <mergeCell ref="J51:J54"/>
    <mergeCell ref="B49:B50"/>
    <mergeCell ref="C49:C50"/>
    <mergeCell ref="D49:D50"/>
    <mergeCell ref="E49:E50"/>
    <mergeCell ref="F49:F50"/>
    <mergeCell ref="G49:G50"/>
    <mergeCell ref="H43:H44"/>
    <mergeCell ref="I43:I44"/>
    <mergeCell ref="J43:J44"/>
    <mergeCell ref="B45:B48"/>
    <mergeCell ref="C45:C48"/>
    <mergeCell ref="D45:D48"/>
    <mergeCell ref="E45:E48"/>
    <mergeCell ref="F45:F48"/>
    <mergeCell ref="J45:J48"/>
    <mergeCell ref="B43:B44"/>
    <mergeCell ref="C43:C44"/>
    <mergeCell ref="D43:D44"/>
    <mergeCell ref="E43:E44"/>
    <mergeCell ref="F43:F44"/>
    <mergeCell ref="G43:G44"/>
    <mergeCell ref="H37:H38"/>
    <mergeCell ref="I37:I38"/>
    <mergeCell ref="J37:J38"/>
    <mergeCell ref="B39:B42"/>
    <mergeCell ref="C39:C42"/>
    <mergeCell ref="D39:D42"/>
    <mergeCell ref="E39:E42"/>
    <mergeCell ref="F39:F42"/>
    <mergeCell ref="J39:J42"/>
    <mergeCell ref="B37:B38"/>
    <mergeCell ref="C37:C38"/>
    <mergeCell ref="D37:D38"/>
    <mergeCell ref="E37:E38"/>
    <mergeCell ref="F37:F38"/>
    <mergeCell ref="G37:G38"/>
    <mergeCell ref="H31:H32"/>
    <mergeCell ref="I31:I32"/>
    <mergeCell ref="J31:J32"/>
    <mergeCell ref="B33:B36"/>
    <mergeCell ref="C33:C36"/>
    <mergeCell ref="D33:D36"/>
    <mergeCell ref="E33:E36"/>
    <mergeCell ref="F33:F36"/>
    <mergeCell ref="J33:J36"/>
    <mergeCell ref="B31:B32"/>
    <mergeCell ref="C31:C32"/>
    <mergeCell ref="D31:D32"/>
    <mergeCell ref="E31:E32"/>
    <mergeCell ref="F31:F32"/>
    <mergeCell ref="G31:G32"/>
    <mergeCell ref="H25:H26"/>
    <mergeCell ref="I25:I26"/>
    <mergeCell ref="J25:J26"/>
    <mergeCell ref="B27:B30"/>
    <mergeCell ref="C27:C30"/>
    <mergeCell ref="D27:D30"/>
    <mergeCell ref="E27:E30"/>
    <mergeCell ref="F27:F30"/>
    <mergeCell ref="J27:J30"/>
    <mergeCell ref="B25:B26"/>
    <mergeCell ref="C25:C26"/>
    <mergeCell ref="D25:D26"/>
    <mergeCell ref="E25:E26"/>
    <mergeCell ref="F25:F26"/>
    <mergeCell ref="G25:G26"/>
    <mergeCell ref="H19:H20"/>
    <mergeCell ref="I19:I20"/>
    <mergeCell ref="J19:J20"/>
    <mergeCell ref="B21:B24"/>
    <mergeCell ref="C21:C24"/>
    <mergeCell ref="D21:D24"/>
    <mergeCell ref="E21:E24"/>
    <mergeCell ref="F21:F24"/>
    <mergeCell ref="J21:J24"/>
    <mergeCell ref="B19:B20"/>
    <mergeCell ref="C19:C20"/>
    <mergeCell ref="D19:D20"/>
    <mergeCell ref="E19:E20"/>
    <mergeCell ref="F19:F20"/>
    <mergeCell ref="G19:G20"/>
    <mergeCell ref="H13:H14"/>
    <mergeCell ref="I13:I14"/>
    <mergeCell ref="J13:J14"/>
    <mergeCell ref="B15:B18"/>
    <mergeCell ref="C15:C18"/>
    <mergeCell ref="D15:D18"/>
    <mergeCell ref="E15:E18"/>
    <mergeCell ref="F15:F18"/>
    <mergeCell ref="J15:J18"/>
    <mergeCell ref="B13:B14"/>
    <mergeCell ref="C13:C14"/>
    <mergeCell ref="D13:D14"/>
    <mergeCell ref="E13:E14"/>
    <mergeCell ref="F13:F14"/>
    <mergeCell ref="G13:G14"/>
    <mergeCell ref="B2:B8"/>
    <mergeCell ref="C2:F2"/>
    <mergeCell ref="G2:I2"/>
    <mergeCell ref="J2:J3"/>
    <mergeCell ref="B9:B12"/>
    <mergeCell ref="C9:C12"/>
    <mergeCell ref="D9:D12"/>
    <mergeCell ref="E9:E12"/>
    <mergeCell ref="F9:F12"/>
    <mergeCell ref="J9:J12"/>
  </mergeCells>
  <phoneticPr fontId="7"/>
  <pageMargins left="0.78740157480314965" right="0.59055118110236227" top="0.78740157480314965" bottom="0.78740157480314965" header="0.51181102362204722" footer="0.51181102362204722"/>
  <pageSetup paperSize="9" scale="59" fitToHeight="0" orientation="portrait" r:id="rId1"/>
  <headerFooter alignWithMargins="0"/>
  <rowBreaks count="1" manualBreakCount="1">
    <brk id="48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67BDB-CE4B-4621-8BB5-699595E5E757}">
  <dimension ref="A1:K98"/>
  <sheetViews>
    <sheetView view="pageBreakPreview" zoomScale="70" zoomScaleNormal="70" zoomScaleSheetLayoutView="70" workbookViewId="0">
      <pane ySplit="7" topLeftCell="A8" activePane="bottomLeft" state="frozen"/>
      <selection activeCell="B83" sqref="B83:J94"/>
      <selection pane="bottomLeft" activeCell="B2" sqref="B2:B8"/>
    </sheetView>
  </sheetViews>
  <sheetFormatPr defaultColWidth="9" defaultRowHeight="13.5"/>
  <cols>
    <col min="1" max="1" width="1.25" style="4" customWidth="1"/>
    <col min="2" max="2" width="21.25" style="4" bestFit="1" customWidth="1"/>
    <col min="3" max="3" width="11.75" style="4" customWidth="1"/>
    <col min="4" max="4" width="18" style="4" bestFit="1" customWidth="1"/>
    <col min="5" max="5" width="11" style="4" bestFit="1" customWidth="1"/>
    <col min="6" max="6" width="17.375" style="4" customWidth="1"/>
    <col min="7" max="7" width="16.75" style="4" bestFit="1" customWidth="1"/>
    <col min="8" max="8" width="16" style="4" bestFit="1" customWidth="1"/>
    <col min="9" max="9" width="17.375" style="4" customWidth="1"/>
    <col min="10" max="10" width="18.75" style="4" customWidth="1"/>
    <col min="11" max="11" width="3.625" style="4" customWidth="1"/>
    <col min="12" max="16384" width="9" style="4"/>
  </cols>
  <sheetData>
    <row r="1" spans="1:11" ht="19.5" thickBot="1">
      <c r="A1" s="1"/>
      <c r="B1" s="2" t="s">
        <v>0</v>
      </c>
      <c r="C1" s="3" t="s">
        <v>69</v>
      </c>
      <c r="D1" s="3"/>
      <c r="E1" s="3"/>
      <c r="F1" s="3"/>
      <c r="G1" s="3"/>
      <c r="H1" s="3"/>
      <c r="I1" s="3"/>
      <c r="J1" s="3"/>
      <c r="K1" s="1"/>
    </row>
    <row r="2" spans="1:11" ht="42.75" customHeight="1">
      <c r="A2" s="1"/>
      <c r="B2" s="98" t="s">
        <v>2</v>
      </c>
      <c r="C2" s="101" t="s">
        <v>3</v>
      </c>
      <c r="D2" s="101"/>
      <c r="E2" s="101"/>
      <c r="F2" s="102"/>
      <c r="G2" s="103" t="s">
        <v>4</v>
      </c>
      <c r="H2" s="101"/>
      <c r="I2" s="102"/>
      <c r="J2" s="104" t="s">
        <v>5</v>
      </c>
      <c r="K2" s="1"/>
    </row>
    <row r="3" spans="1:11" ht="30" customHeight="1">
      <c r="A3" s="1"/>
      <c r="B3" s="99"/>
      <c r="C3" s="5" t="s">
        <v>6</v>
      </c>
      <c r="D3" s="6" t="s">
        <v>7</v>
      </c>
      <c r="E3" s="7" t="s">
        <v>8</v>
      </c>
      <c r="F3" s="8" t="s">
        <v>9</v>
      </c>
      <c r="G3" s="9" t="s">
        <v>10</v>
      </c>
      <c r="H3" s="10" t="s">
        <v>11</v>
      </c>
      <c r="I3" s="8" t="s">
        <v>9</v>
      </c>
      <c r="J3" s="105"/>
      <c r="K3" s="1"/>
    </row>
    <row r="4" spans="1:11" ht="30" customHeight="1">
      <c r="A4" s="1"/>
      <c r="B4" s="99"/>
      <c r="C4" s="11"/>
      <c r="D4" s="12"/>
      <c r="E4" s="13"/>
      <c r="F4" s="14"/>
      <c r="G4" s="15" t="s">
        <v>12</v>
      </c>
      <c r="H4" s="16" t="s">
        <v>12</v>
      </c>
      <c r="I4" s="14"/>
      <c r="J4" s="17"/>
      <c r="K4" s="1"/>
    </row>
    <row r="5" spans="1:11" ht="30" customHeight="1">
      <c r="A5" s="1"/>
      <c r="B5" s="99"/>
      <c r="C5" s="18"/>
      <c r="D5" s="19"/>
      <c r="E5" s="20"/>
      <c r="F5" s="21"/>
      <c r="G5" s="15" t="s">
        <v>13</v>
      </c>
      <c r="H5" s="22" t="s">
        <v>13</v>
      </c>
      <c r="I5" s="21"/>
      <c r="J5" s="23"/>
      <c r="K5" s="1"/>
    </row>
    <row r="6" spans="1:11" ht="30" customHeight="1">
      <c r="A6" s="1"/>
      <c r="B6" s="99"/>
      <c r="C6" s="11"/>
      <c r="D6" s="12"/>
      <c r="E6" s="13"/>
      <c r="F6" s="14"/>
      <c r="G6" s="24" t="s">
        <v>14</v>
      </c>
      <c r="H6" s="24" t="s">
        <v>14</v>
      </c>
      <c r="I6" s="14"/>
      <c r="J6" s="17"/>
      <c r="K6" s="1"/>
    </row>
    <row r="7" spans="1:11" ht="30" customHeight="1">
      <c r="A7" s="1"/>
      <c r="B7" s="99"/>
      <c r="C7" s="18"/>
      <c r="D7" s="19"/>
      <c r="E7" s="20"/>
      <c r="F7" s="21"/>
      <c r="G7" s="25" t="s">
        <v>15</v>
      </c>
      <c r="H7" s="25" t="s">
        <v>15</v>
      </c>
      <c r="I7" s="21"/>
      <c r="J7" s="23"/>
      <c r="K7" s="1"/>
    </row>
    <row r="8" spans="1:11" ht="45" customHeight="1" thickBot="1">
      <c r="A8" s="1"/>
      <c r="B8" s="100"/>
      <c r="C8" s="26" t="s">
        <v>16</v>
      </c>
      <c r="D8" s="27" t="s">
        <v>17</v>
      </c>
      <c r="E8" s="28" t="s">
        <v>18</v>
      </c>
      <c r="F8" s="29" t="s">
        <v>19</v>
      </c>
      <c r="G8" s="30" t="s">
        <v>20</v>
      </c>
      <c r="H8" s="31" t="s">
        <v>21</v>
      </c>
      <c r="I8" s="32" t="s">
        <v>22</v>
      </c>
      <c r="J8" s="33" t="s">
        <v>23</v>
      </c>
      <c r="K8" s="1"/>
    </row>
    <row r="9" spans="1:11" ht="25.9" customHeight="1">
      <c r="A9" s="1"/>
      <c r="B9" s="106" t="s">
        <v>24</v>
      </c>
      <c r="C9" s="109">
        <v>337</v>
      </c>
      <c r="D9" s="113">
        <v>0</v>
      </c>
      <c r="E9" s="117">
        <v>100</v>
      </c>
      <c r="F9" s="121">
        <f>ROUNDDOWN((C9*D9*((185-E9)/100)),2)</f>
        <v>0</v>
      </c>
      <c r="G9" s="34">
        <v>0</v>
      </c>
      <c r="H9" s="81">
        <v>0</v>
      </c>
      <c r="I9" s="36">
        <f>ROUNDDOWN(G9*H9,2)</f>
        <v>0</v>
      </c>
      <c r="J9" s="125">
        <f>ROUNDDOWN((F9)+SUM(I9:I12),0)</f>
        <v>0</v>
      </c>
      <c r="K9" s="1"/>
    </row>
    <row r="10" spans="1:11" ht="25.9" customHeight="1">
      <c r="A10" s="1"/>
      <c r="B10" s="99"/>
      <c r="C10" s="110"/>
      <c r="D10" s="114"/>
      <c r="E10" s="118"/>
      <c r="F10" s="122"/>
      <c r="G10" s="37">
        <v>0</v>
      </c>
      <c r="H10" s="83">
        <v>0</v>
      </c>
      <c r="I10" s="39">
        <f>ROUNDDOWN(G10*H10,)</f>
        <v>0</v>
      </c>
      <c r="J10" s="235"/>
      <c r="K10" s="1"/>
    </row>
    <row r="11" spans="1:11" ht="25.9" customHeight="1">
      <c r="A11" s="1"/>
      <c r="B11" s="225"/>
      <c r="C11" s="227"/>
      <c r="D11" s="229"/>
      <c r="E11" s="231"/>
      <c r="F11" s="321"/>
      <c r="G11" s="40">
        <v>33306</v>
      </c>
      <c r="H11" s="81">
        <v>0</v>
      </c>
      <c r="I11" s="39">
        <f>ROUNDDOWN(G11*H11,2)</f>
        <v>0</v>
      </c>
      <c r="J11" s="235"/>
      <c r="K11" s="1"/>
    </row>
    <row r="12" spans="1:11" ht="25.9" customHeight="1">
      <c r="A12" s="1"/>
      <c r="B12" s="226"/>
      <c r="C12" s="228"/>
      <c r="D12" s="230"/>
      <c r="E12" s="232"/>
      <c r="F12" s="322"/>
      <c r="G12" s="37">
        <v>0</v>
      </c>
      <c r="H12" s="85">
        <v>0</v>
      </c>
      <c r="I12" s="39">
        <f>ROUNDDOWN(G12*H12,2)</f>
        <v>0</v>
      </c>
      <c r="J12" s="236"/>
      <c r="K12" s="1"/>
    </row>
    <row r="13" spans="1:11" ht="25.9" customHeight="1">
      <c r="A13" s="1"/>
      <c r="B13" s="137" t="s">
        <v>25</v>
      </c>
      <c r="C13" s="139">
        <v>337</v>
      </c>
      <c r="D13" s="128">
        <v>0</v>
      </c>
      <c r="E13" s="142">
        <v>100</v>
      </c>
      <c r="F13" s="144">
        <f>ROUNDDOWN((C13*D13*(100/100)),2)</f>
        <v>0</v>
      </c>
      <c r="G13" s="146">
        <v>0</v>
      </c>
      <c r="H13" s="308">
        <v>0</v>
      </c>
      <c r="I13" s="130">
        <f>ROUNDDOWN(G13*H13,2)</f>
        <v>0</v>
      </c>
      <c r="J13" s="132">
        <f>ROUNDDOWN((F13+I13),0)</f>
        <v>0</v>
      </c>
      <c r="K13" s="1"/>
    </row>
    <row r="14" spans="1:11" ht="25.9" customHeight="1">
      <c r="A14" s="1"/>
      <c r="B14" s="138"/>
      <c r="C14" s="140"/>
      <c r="D14" s="141"/>
      <c r="E14" s="143"/>
      <c r="F14" s="145"/>
      <c r="G14" s="257"/>
      <c r="H14" s="309"/>
      <c r="I14" s="259"/>
      <c r="J14" s="133"/>
      <c r="K14" s="1"/>
    </row>
    <row r="15" spans="1:11" ht="25.9" customHeight="1">
      <c r="A15" s="1"/>
      <c r="B15" s="134" t="s">
        <v>26</v>
      </c>
      <c r="C15" s="110">
        <f>$C$9</f>
        <v>337</v>
      </c>
      <c r="D15" s="135">
        <f>$D$9</f>
        <v>0</v>
      </c>
      <c r="E15" s="118">
        <v>100</v>
      </c>
      <c r="F15" s="122">
        <f>ROUNDDOWN((C15*D15*((185-E15)/100)),2)</f>
        <v>0</v>
      </c>
      <c r="G15" s="40">
        <v>0</v>
      </c>
      <c r="H15" s="42">
        <f>$H$9</f>
        <v>0</v>
      </c>
      <c r="I15" s="43">
        <f t="shared" ref="I15" si="0">ROUNDDOWN(G15*H15,2)</f>
        <v>0</v>
      </c>
      <c r="J15" s="136">
        <f>ROUNDDOWN((F15)+SUM(I15:I18),0)</f>
        <v>0</v>
      </c>
      <c r="K15" s="1"/>
    </row>
    <row r="16" spans="1:11" ht="25.9" customHeight="1">
      <c r="A16" s="1"/>
      <c r="B16" s="99"/>
      <c r="C16" s="110"/>
      <c r="D16" s="135"/>
      <c r="E16" s="118"/>
      <c r="F16" s="122"/>
      <c r="G16" s="37">
        <v>0</v>
      </c>
      <c r="H16" s="44">
        <f>$H$10</f>
        <v>0</v>
      </c>
      <c r="I16" s="39">
        <f t="shared" ref="I16" si="1">ROUNDDOWN(G16*H16,)</f>
        <v>0</v>
      </c>
      <c r="J16" s="126"/>
      <c r="K16" s="1"/>
    </row>
    <row r="17" spans="1:11" ht="25.9" customHeight="1">
      <c r="A17" s="1"/>
      <c r="B17" s="225"/>
      <c r="C17" s="111"/>
      <c r="D17" s="119"/>
      <c r="E17" s="119"/>
      <c r="F17" s="323"/>
      <c r="G17" s="40">
        <v>30821</v>
      </c>
      <c r="H17" s="42">
        <f>$H$11</f>
        <v>0</v>
      </c>
      <c r="I17" s="43">
        <f t="shared" ref="I17:I19" si="2">ROUNDDOWN(G17*H17,2)</f>
        <v>0</v>
      </c>
      <c r="J17" s="126"/>
      <c r="K17" s="1"/>
    </row>
    <row r="18" spans="1:11" ht="25.9" customHeight="1">
      <c r="A18" s="1"/>
      <c r="B18" s="226"/>
      <c r="C18" s="112"/>
      <c r="D18" s="120"/>
      <c r="E18" s="120"/>
      <c r="F18" s="324"/>
      <c r="G18" s="37">
        <v>0</v>
      </c>
      <c r="H18" s="67">
        <f>$H$12</f>
        <v>0</v>
      </c>
      <c r="I18" s="39">
        <f t="shared" si="2"/>
        <v>0</v>
      </c>
      <c r="J18" s="127"/>
      <c r="K18" s="1"/>
    </row>
    <row r="19" spans="1:11" ht="25.9" customHeight="1">
      <c r="A19" s="1"/>
      <c r="B19" s="137" t="s">
        <v>27</v>
      </c>
      <c r="C19" s="139">
        <f>$C$13</f>
        <v>337</v>
      </c>
      <c r="D19" s="148">
        <f>$D$13</f>
        <v>0</v>
      </c>
      <c r="E19" s="142">
        <v>100</v>
      </c>
      <c r="F19" s="144">
        <f>ROUNDDOWN((C19*D19*(100/100)),2)</f>
        <v>0</v>
      </c>
      <c r="G19" s="146">
        <v>0</v>
      </c>
      <c r="H19" s="148">
        <f>$H$13</f>
        <v>0</v>
      </c>
      <c r="I19" s="130">
        <f t="shared" si="2"/>
        <v>0</v>
      </c>
      <c r="J19" s="132">
        <f>ROUNDDOWN((F19+I19),0)</f>
        <v>0</v>
      </c>
      <c r="K19" s="1"/>
    </row>
    <row r="20" spans="1:11" ht="25.9" customHeight="1">
      <c r="A20" s="1"/>
      <c r="B20" s="138"/>
      <c r="C20" s="140"/>
      <c r="D20" s="297"/>
      <c r="E20" s="143"/>
      <c r="F20" s="145"/>
      <c r="G20" s="147"/>
      <c r="H20" s="149"/>
      <c r="I20" s="131"/>
      <c r="J20" s="133"/>
      <c r="K20" s="1"/>
    </row>
    <row r="21" spans="1:11" ht="25.9" customHeight="1">
      <c r="A21" s="1"/>
      <c r="B21" s="134" t="s">
        <v>28</v>
      </c>
      <c r="C21" s="110">
        <f>$C$9</f>
        <v>337</v>
      </c>
      <c r="D21" s="135">
        <f>$D$9</f>
        <v>0</v>
      </c>
      <c r="E21" s="118">
        <v>100</v>
      </c>
      <c r="F21" s="122">
        <f>ROUNDDOWN((C21*D21*((185-E21)/100)),2)</f>
        <v>0</v>
      </c>
      <c r="G21" s="40">
        <v>0</v>
      </c>
      <c r="H21" s="42">
        <f>$H$9</f>
        <v>0</v>
      </c>
      <c r="I21" s="43">
        <f t="shared" ref="I21" si="3">ROUNDDOWN(G21*H21,2)</f>
        <v>0</v>
      </c>
      <c r="J21" s="136">
        <f>ROUNDDOWN((F21)+SUM(I21:I24),0)</f>
        <v>0</v>
      </c>
      <c r="K21" s="1"/>
    </row>
    <row r="22" spans="1:11" ht="25.9" customHeight="1">
      <c r="A22" s="1"/>
      <c r="B22" s="99"/>
      <c r="C22" s="110"/>
      <c r="D22" s="135"/>
      <c r="E22" s="118"/>
      <c r="F22" s="122"/>
      <c r="G22" s="37">
        <v>0</v>
      </c>
      <c r="H22" s="44">
        <f>$H$10</f>
        <v>0</v>
      </c>
      <c r="I22" s="39">
        <f t="shared" ref="I22" si="4">ROUNDDOWN(G22*H22,)</f>
        <v>0</v>
      </c>
      <c r="J22" s="126"/>
      <c r="K22" s="1"/>
    </row>
    <row r="23" spans="1:11" ht="25.9" customHeight="1">
      <c r="A23" s="1"/>
      <c r="B23" s="225"/>
      <c r="C23" s="111"/>
      <c r="D23" s="119"/>
      <c r="E23" s="119"/>
      <c r="F23" s="323"/>
      <c r="G23" s="40">
        <v>36632</v>
      </c>
      <c r="H23" s="42">
        <f>$H$11</f>
        <v>0</v>
      </c>
      <c r="I23" s="43">
        <f t="shared" ref="I23:I25" si="5">ROUNDDOWN(G23*H23,2)</f>
        <v>0</v>
      </c>
      <c r="J23" s="126"/>
      <c r="K23" s="1"/>
    </row>
    <row r="24" spans="1:11" ht="25.9" customHeight="1">
      <c r="A24" s="1"/>
      <c r="B24" s="226"/>
      <c r="C24" s="112"/>
      <c r="D24" s="120"/>
      <c r="E24" s="120"/>
      <c r="F24" s="324"/>
      <c r="G24" s="37">
        <v>0</v>
      </c>
      <c r="H24" s="67">
        <f>$H$12</f>
        <v>0</v>
      </c>
      <c r="I24" s="39">
        <f t="shared" si="5"/>
        <v>0</v>
      </c>
      <c r="J24" s="127"/>
      <c r="K24" s="1"/>
    </row>
    <row r="25" spans="1:11" ht="25.9" customHeight="1">
      <c r="A25" s="1"/>
      <c r="B25" s="137" t="s">
        <v>29</v>
      </c>
      <c r="C25" s="139">
        <f>$C$13</f>
        <v>337</v>
      </c>
      <c r="D25" s="148">
        <f>$D$13</f>
        <v>0</v>
      </c>
      <c r="E25" s="142">
        <v>100</v>
      </c>
      <c r="F25" s="144">
        <f>ROUNDDOWN((C25*D25*(100/100)),2)</f>
        <v>0</v>
      </c>
      <c r="G25" s="146">
        <v>0</v>
      </c>
      <c r="H25" s="148">
        <f>$H$13</f>
        <v>0</v>
      </c>
      <c r="I25" s="130">
        <f t="shared" si="5"/>
        <v>0</v>
      </c>
      <c r="J25" s="132">
        <f>ROUNDDOWN((F25+I25),0)</f>
        <v>0</v>
      </c>
      <c r="K25" s="1"/>
    </row>
    <row r="26" spans="1:11" ht="25.9" customHeight="1">
      <c r="A26" s="1"/>
      <c r="B26" s="138"/>
      <c r="C26" s="140"/>
      <c r="D26" s="297"/>
      <c r="E26" s="143"/>
      <c r="F26" s="145"/>
      <c r="G26" s="147"/>
      <c r="H26" s="149"/>
      <c r="I26" s="131"/>
      <c r="J26" s="133"/>
      <c r="K26" s="1"/>
    </row>
    <row r="27" spans="1:11" ht="25.9" customHeight="1">
      <c r="A27" s="1"/>
      <c r="B27" s="134" t="s">
        <v>30</v>
      </c>
      <c r="C27" s="110">
        <f>$C$9</f>
        <v>337</v>
      </c>
      <c r="D27" s="135">
        <f>$D$9</f>
        <v>0</v>
      </c>
      <c r="E27" s="118">
        <v>100</v>
      </c>
      <c r="F27" s="122">
        <f>ROUNDDOWN((C27*D27*((185-E27)/100)),2)</f>
        <v>0</v>
      </c>
      <c r="G27" s="40">
        <v>34477</v>
      </c>
      <c r="H27" s="42">
        <f>$H$9</f>
        <v>0</v>
      </c>
      <c r="I27" s="43">
        <f t="shared" ref="I27" si="6">ROUNDDOWN(G27*H27,2)</f>
        <v>0</v>
      </c>
      <c r="J27" s="136">
        <f>ROUNDDOWN((F27)+SUM(I27:I30),0)</f>
        <v>0</v>
      </c>
      <c r="K27" s="1"/>
    </row>
    <row r="28" spans="1:11" ht="25.9" customHeight="1">
      <c r="A28" s="1"/>
      <c r="B28" s="99"/>
      <c r="C28" s="110"/>
      <c r="D28" s="135"/>
      <c r="E28" s="118"/>
      <c r="F28" s="122"/>
      <c r="G28" s="37">
        <v>0</v>
      </c>
      <c r="H28" s="68">
        <f>$H$10</f>
        <v>0</v>
      </c>
      <c r="I28" s="39">
        <f t="shared" ref="I28" si="7">ROUNDDOWN(G28*H28,)</f>
        <v>0</v>
      </c>
      <c r="J28" s="126"/>
      <c r="K28" s="1"/>
    </row>
    <row r="29" spans="1:11" ht="25.9" customHeight="1">
      <c r="A29" s="1"/>
      <c r="B29" s="225"/>
      <c r="C29" s="111"/>
      <c r="D29" s="119"/>
      <c r="E29" s="119"/>
      <c r="F29" s="323"/>
      <c r="G29" s="40">
        <v>0</v>
      </c>
      <c r="H29" s="68">
        <f>$H$11</f>
        <v>0</v>
      </c>
      <c r="I29" s="43">
        <f t="shared" ref="I29:I31" si="8">ROUNDDOWN(G29*H29,2)</f>
        <v>0</v>
      </c>
      <c r="J29" s="126"/>
      <c r="K29" s="1"/>
    </row>
    <row r="30" spans="1:11" ht="25.9" customHeight="1">
      <c r="A30" s="1"/>
      <c r="B30" s="226"/>
      <c r="C30" s="112"/>
      <c r="D30" s="120"/>
      <c r="E30" s="120"/>
      <c r="F30" s="324"/>
      <c r="G30" s="37">
        <v>0</v>
      </c>
      <c r="H30" s="42">
        <f>$H$12</f>
        <v>0</v>
      </c>
      <c r="I30" s="39">
        <f t="shared" si="8"/>
        <v>0</v>
      </c>
      <c r="J30" s="127"/>
      <c r="K30" s="1"/>
    </row>
    <row r="31" spans="1:11" ht="25.9" customHeight="1">
      <c r="A31" s="1"/>
      <c r="B31" s="137" t="s">
        <v>31</v>
      </c>
      <c r="C31" s="139">
        <f>$C$13</f>
        <v>337</v>
      </c>
      <c r="D31" s="148">
        <f>$D$13</f>
        <v>0</v>
      </c>
      <c r="E31" s="142">
        <v>100</v>
      </c>
      <c r="F31" s="144">
        <f>ROUNDDOWN((C31*D31*(100/100)),2)</f>
        <v>0</v>
      </c>
      <c r="G31" s="146">
        <v>0</v>
      </c>
      <c r="H31" s="148">
        <f>$H$13</f>
        <v>0</v>
      </c>
      <c r="I31" s="130">
        <f t="shared" si="8"/>
        <v>0</v>
      </c>
      <c r="J31" s="132">
        <f>ROUNDDOWN((F31+I31),0)</f>
        <v>0</v>
      </c>
      <c r="K31" s="1"/>
    </row>
    <row r="32" spans="1:11" ht="25.9" customHeight="1">
      <c r="A32" s="1"/>
      <c r="B32" s="138"/>
      <c r="C32" s="140"/>
      <c r="D32" s="297"/>
      <c r="E32" s="143"/>
      <c r="F32" s="145"/>
      <c r="G32" s="147"/>
      <c r="H32" s="149"/>
      <c r="I32" s="131"/>
      <c r="J32" s="133"/>
      <c r="K32" s="1"/>
    </row>
    <row r="33" spans="1:11" ht="25.9" customHeight="1">
      <c r="A33" s="1"/>
      <c r="B33" s="134" t="s">
        <v>32</v>
      </c>
      <c r="C33" s="110">
        <f>$C$9</f>
        <v>337</v>
      </c>
      <c r="D33" s="135">
        <f>$D$9</f>
        <v>0</v>
      </c>
      <c r="E33" s="118">
        <v>100</v>
      </c>
      <c r="F33" s="122">
        <f>ROUNDDOWN((C33*D33*((185-E33)/100)),2)</f>
        <v>0</v>
      </c>
      <c r="G33" s="40">
        <v>31430</v>
      </c>
      <c r="H33" s="42">
        <f>$H$9</f>
        <v>0</v>
      </c>
      <c r="I33" s="43">
        <f t="shared" ref="I33" si="9">ROUNDDOWN(G33*H33,2)</f>
        <v>0</v>
      </c>
      <c r="J33" s="136">
        <f>ROUNDDOWN((F33)+SUM(I33:I36),0)</f>
        <v>0</v>
      </c>
      <c r="K33" s="1"/>
    </row>
    <row r="34" spans="1:11" ht="25.9" customHeight="1">
      <c r="A34" s="1"/>
      <c r="B34" s="99"/>
      <c r="C34" s="110"/>
      <c r="D34" s="135"/>
      <c r="E34" s="118"/>
      <c r="F34" s="122"/>
      <c r="G34" s="37">
        <v>0</v>
      </c>
      <c r="H34" s="68">
        <f>$H$10</f>
        <v>0</v>
      </c>
      <c r="I34" s="39">
        <f t="shared" ref="I34" si="10">ROUNDDOWN(G34*H34,)</f>
        <v>0</v>
      </c>
      <c r="J34" s="126"/>
      <c r="K34" s="1"/>
    </row>
    <row r="35" spans="1:11" ht="25.9" customHeight="1">
      <c r="A35" s="1"/>
      <c r="B35" s="225"/>
      <c r="C35" s="111"/>
      <c r="D35" s="119"/>
      <c r="E35" s="119"/>
      <c r="F35" s="323"/>
      <c r="G35" s="40">
        <v>0</v>
      </c>
      <c r="H35" s="68">
        <f>$H$11</f>
        <v>0</v>
      </c>
      <c r="I35" s="43">
        <f t="shared" ref="I35:I37" si="11">ROUNDDOWN(G35*H35,2)</f>
        <v>0</v>
      </c>
      <c r="J35" s="126"/>
      <c r="K35" s="1"/>
    </row>
    <row r="36" spans="1:11" ht="25.9" customHeight="1">
      <c r="A36" s="1"/>
      <c r="B36" s="226"/>
      <c r="C36" s="112"/>
      <c r="D36" s="120"/>
      <c r="E36" s="120"/>
      <c r="F36" s="324"/>
      <c r="G36" s="37">
        <v>0</v>
      </c>
      <c r="H36" s="42">
        <f>$H$12</f>
        <v>0</v>
      </c>
      <c r="I36" s="39">
        <f t="shared" si="11"/>
        <v>0</v>
      </c>
      <c r="J36" s="127"/>
      <c r="K36" s="1"/>
    </row>
    <row r="37" spans="1:11" ht="25.9" customHeight="1">
      <c r="A37" s="1"/>
      <c r="B37" s="137" t="s">
        <v>33</v>
      </c>
      <c r="C37" s="139">
        <f>$C$13</f>
        <v>337</v>
      </c>
      <c r="D37" s="148">
        <f>$D$13</f>
        <v>0</v>
      </c>
      <c r="E37" s="142">
        <v>100</v>
      </c>
      <c r="F37" s="144">
        <f>ROUNDDOWN((C37*D37*(100/100)),2)</f>
        <v>0</v>
      </c>
      <c r="G37" s="146">
        <v>0</v>
      </c>
      <c r="H37" s="148">
        <f>$H$13</f>
        <v>0</v>
      </c>
      <c r="I37" s="130">
        <f t="shared" si="11"/>
        <v>0</v>
      </c>
      <c r="J37" s="132">
        <f>ROUNDDOWN((F37+I37),0)</f>
        <v>0</v>
      </c>
      <c r="K37" s="1"/>
    </row>
    <row r="38" spans="1:11" ht="25.9" customHeight="1">
      <c r="A38" s="1"/>
      <c r="B38" s="138"/>
      <c r="C38" s="140"/>
      <c r="D38" s="297"/>
      <c r="E38" s="143"/>
      <c r="F38" s="145"/>
      <c r="G38" s="147"/>
      <c r="H38" s="149"/>
      <c r="I38" s="131"/>
      <c r="J38" s="133"/>
      <c r="K38" s="1"/>
    </row>
    <row r="39" spans="1:11" ht="25.9" customHeight="1">
      <c r="A39" s="1"/>
      <c r="B39" s="134" t="s">
        <v>34</v>
      </c>
      <c r="C39" s="110">
        <f>$C$9</f>
        <v>337</v>
      </c>
      <c r="D39" s="135">
        <f>$D$9</f>
        <v>0</v>
      </c>
      <c r="E39" s="118">
        <v>100</v>
      </c>
      <c r="F39" s="122">
        <f>ROUNDDOWN((C39*D39*((185-E39)/100)),2)</f>
        <v>0</v>
      </c>
      <c r="G39" s="40">
        <v>34429</v>
      </c>
      <c r="H39" s="42">
        <f>$H$9</f>
        <v>0</v>
      </c>
      <c r="I39" s="43">
        <f t="shared" ref="I39" si="12">ROUNDDOWN(G39*H39,2)</f>
        <v>0</v>
      </c>
      <c r="J39" s="136">
        <f>ROUNDDOWN((F39)+SUM(I39:I42),0)</f>
        <v>0</v>
      </c>
      <c r="K39" s="1"/>
    </row>
    <row r="40" spans="1:11" ht="25.9" customHeight="1">
      <c r="A40" s="1"/>
      <c r="B40" s="99"/>
      <c r="C40" s="110"/>
      <c r="D40" s="135"/>
      <c r="E40" s="118"/>
      <c r="F40" s="122"/>
      <c r="G40" s="37">
        <v>0</v>
      </c>
      <c r="H40" s="68">
        <f>$H$10</f>
        <v>0</v>
      </c>
      <c r="I40" s="39">
        <f t="shared" ref="I40" si="13">ROUNDDOWN(G40*H40,)</f>
        <v>0</v>
      </c>
      <c r="J40" s="126"/>
      <c r="K40" s="1"/>
    </row>
    <row r="41" spans="1:11" ht="25.9" customHeight="1">
      <c r="A41" s="1"/>
      <c r="B41" s="225"/>
      <c r="C41" s="111"/>
      <c r="D41" s="119"/>
      <c r="E41" s="119"/>
      <c r="F41" s="323"/>
      <c r="G41" s="40">
        <v>0</v>
      </c>
      <c r="H41" s="68">
        <f>$H$11</f>
        <v>0</v>
      </c>
      <c r="I41" s="43">
        <f t="shared" ref="I41:I43" si="14">ROUNDDOWN(G41*H41,2)</f>
        <v>0</v>
      </c>
      <c r="J41" s="126"/>
      <c r="K41" s="1"/>
    </row>
    <row r="42" spans="1:11" ht="25.9" customHeight="1">
      <c r="A42" s="1"/>
      <c r="B42" s="226"/>
      <c r="C42" s="112"/>
      <c r="D42" s="120"/>
      <c r="E42" s="120"/>
      <c r="F42" s="324"/>
      <c r="G42" s="37">
        <v>0</v>
      </c>
      <c r="H42" s="42">
        <f>$H$12</f>
        <v>0</v>
      </c>
      <c r="I42" s="39">
        <f t="shared" si="14"/>
        <v>0</v>
      </c>
      <c r="J42" s="127"/>
      <c r="K42" s="1"/>
    </row>
    <row r="43" spans="1:11" ht="25.9" customHeight="1">
      <c r="A43" s="1"/>
      <c r="B43" s="137" t="s">
        <v>35</v>
      </c>
      <c r="C43" s="139">
        <f>$C$13</f>
        <v>337</v>
      </c>
      <c r="D43" s="148">
        <f>$D$13</f>
        <v>0</v>
      </c>
      <c r="E43" s="142">
        <v>100</v>
      </c>
      <c r="F43" s="144">
        <f>ROUNDDOWN((C43*D43*(100/100)),2)</f>
        <v>0</v>
      </c>
      <c r="G43" s="146">
        <v>0</v>
      </c>
      <c r="H43" s="148">
        <f>$H$13</f>
        <v>0</v>
      </c>
      <c r="I43" s="130">
        <f t="shared" si="14"/>
        <v>0</v>
      </c>
      <c r="J43" s="132">
        <f>ROUNDDOWN((F43+I43),0)</f>
        <v>0</v>
      </c>
      <c r="K43" s="1"/>
    </row>
    <row r="44" spans="1:11" ht="25.9" customHeight="1">
      <c r="A44" s="1"/>
      <c r="B44" s="138"/>
      <c r="C44" s="140"/>
      <c r="D44" s="297"/>
      <c r="E44" s="143"/>
      <c r="F44" s="145"/>
      <c r="G44" s="147"/>
      <c r="H44" s="149"/>
      <c r="I44" s="131"/>
      <c r="J44" s="133"/>
      <c r="K44" s="1"/>
    </row>
    <row r="45" spans="1:11" ht="25.9" customHeight="1">
      <c r="A45" s="1"/>
      <c r="B45" s="134" t="s">
        <v>36</v>
      </c>
      <c r="C45" s="110">
        <f>$C$9</f>
        <v>337</v>
      </c>
      <c r="D45" s="135">
        <f>$D$9</f>
        <v>0</v>
      </c>
      <c r="E45" s="118">
        <v>100</v>
      </c>
      <c r="F45" s="122">
        <f>ROUNDDOWN((C45*D45*((185-E45)/100)),2)</f>
        <v>0</v>
      </c>
      <c r="G45" s="40">
        <v>0</v>
      </c>
      <c r="H45" s="42">
        <f>$H$9</f>
        <v>0</v>
      </c>
      <c r="I45" s="43">
        <f t="shared" ref="I45" si="15">ROUNDDOWN(G45*H45,2)</f>
        <v>0</v>
      </c>
      <c r="J45" s="136">
        <f>ROUNDDOWN((F45)+SUM(I45:I48),0)</f>
        <v>0</v>
      </c>
      <c r="K45" s="1"/>
    </row>
    <row r="46" spans="1:11" ht="25.9" customHeight="1">
      <c r="A46" s="1"/>
      <c r="B46" s="99"/>
      <c r="C46" s="110"/>
      <c r="D46" s="135"/>
      <c r="E46" s="118"/>
      <c r="F46" s="122"/>
      <c r="G46" s="37">
        <v>0</v>
      </c>
      <c r="H46" s="44">
        <f>$H$10</f>
        <v>0</v>
      </c>
      <c r="I46" s="39">
        <f t="shared" ref="I46" si="16">ROUNDDOWN(G46*H46,)</f>
        <v>0</v>
      </c>
      <c r="J46" s="126"/>
      <c r="K46" s="1"/>
    </row>
    <row r="47" spans="1:11" ht="25.9" customHeight="1">
      <c r="A47" s="1"/>
      <c r="B47" s="225"/>
      <c r="C47" s="111"/>
      <c r="D47" s="119"/>
      <c r="E47" s="119"/>
      <c r="F47" s="323"/>
      <c r="G47" s="40">
        <v>31656</v>
      </c>
      <c r="H47" s="42">
        <f>$H$11</f>
        <v>0</v>
      </c>
      <c r="I47" s="43">
        <f t="shared" ref="I47:I49" si="17">ROUNDDOWN(G47*H47,2)</f>
        <v>0</v>
      </c>
      <c r="J47" s="126"/>
      <c r="K47" s="1"/>
    </row>
    <row r="48" spans="1:11" ht="25.9" customHeight="1">
      <c r="A48" s="1"/>
      <c r="B48" s="226"/>
      <c r="C48" s="112"/>
      <c r="D48" s="120"/>
      <c r="E48" s="120"/>
      <c r="F48" s="324"/>
      <c r="G48" s="37">
        <v>0</v>
      </c>
      <c r="H48" s="67">
        <f>$H$12</f>
        <v>0</v>
      </c>
      <c r="I48" s="39">
        <f t="shared" si="17"/>
        <v>0</v>
      </c>
      <c r="J48" s="127"/>
      <c r="K48" s="1"/>
    </row>
    <row r="49" spans="1:11" ht="25.9" customHeight="1">
      <c r="A49" s="1"/>
      <c r="B49" s="137" t="s">
        <v>37</v>
      </c>
      <c r="C49" s="139">
        <f>$C$13</f>
        <v>337</v>
      </c>
      <c r="D49" s="148">
        <f>$D$13</f>
        <v>0</v>
      </c>
      <c r="E49" s="142">
        <v>100</v>
      </c>
      <c r="F49" s="144">
        <f>ROUNDDOWN((C49*D49*(100/100)),2)</f>
        <v>0</v>
      </c>
      <c r="G49" s="146">
        <v>0</v>
      </c>
      <c r="H49" s="148">
        <f>$H$13</f>
        <v>0</v>
      </c>
      <c r="I49" s="130">
        <f t="shared" si="17"/>
        <v>0</v>
      </c>
      <c r="J49" s="132">
        <f>ROUNDDOWN((F49+I49),0)</f>
        <v>0</v>
      </c>
      <c r="K49" s="1"/>
    </row>
    <row r="50" spans="1:11" ht="25.9" customHeight="1">
      <c r="A50" s="1"/>
      <c r="B50" s="138"/>
      <c r="C50" s="140"/>
      <c r="D50" s="297"/>
      <c r="E50" s="143"/>
      <c r="F50" s="145"/>
      <c r="G50" s="147"/>
      <c r="H50" s="149"/>
      <c r="I50" s="131"/>
      <c r="J50" s="133"/>
      <c r="K50" s="1"/>
    </row>
    <row r="51" spans="1:11" ht="25.9" customHeight="1">
      <c r="A51" s="1"/>
      <c r="B51" s="151" t="s">
        <v>38</v>
      </c>
      <c r="C51" s="153">
        <f>$C$9</f>
        <v>337</v>
      </c>
      <c r="D51" s="154">
        <f>$D$9</f>
        <v>0</v>
      </c>
      <c r="E51" s="156">
        <v>100</v>
      </c>
      <c r="F51" s="157">
        <f>ROUNDDOWN((C51*D51*((185-E51)/100)),2)</f>
        <v>0</v>
      </c>
      <c r="G51" s="45">
        <v>0</v>
      </c>
      <c r="H51" s="46">
        <f>$H$9</f>
        <v>0</v>
      </c>
      <c r="I51" s="47">
        <f t="shared" ref="I51" si="18">ROUNDDOWN(G51*H51,2)</f>
        <v>0</v>
      </c>
      <c r="J51" s="158">
        <f>ROUNDDOWN((F51)+SUM(I51:I54),0)</f>
        <v>0</v>
      </c>
      <c r="K51" s="1"/>
    </row>
    <row r="52" spans="1:11" ht="25.9" customHeight="1">
      <c r="A52" s="1"/>
      <c r="B52" s="99"/>
      <c r="C52" s="110"/>
      <c r="D52" s="135"/>
      <c r="E52" s="118"/>
      <c r="F52" s="122"/>
      <c r="G52" s="37">
        <v>0</v>
      </c>
      <c r="H52" s="44">
        <f>$H$10</f>
        <v>0</v>
      </c>
      <c r="I52" s="39">
        <f t="shared" ref="I52" si="19">ROUNDDOWN(G52*H52,)</f>
        <v>0</v>
      </c>
      <c r="J52" s="126"/>
      <c r="K52" s="1"/>
    </row>
    <row r="53" spans="1:11" ht="25.9" customHeight="1">
      <c r="A53" s="1"/>
      <c r="B53" s="225"/>
      <c r="C53" s="111"/>
      <c r="D53" s="119"/>
      <c r="E53" s="119"/>
      <c r="F53" s="323"/>
      <c r="G53" s="40">
        <v>32045</v>
      </c>
      <c r="H53" s="42">
        <f>$H$11</f>
        <v>0</v>
      </c>
      <c r="I53" s="43">
        <f t="shared" ref="I53:I55" si="20">ROUNDDOWN(G53*H53,2)</f>
        <v>0</v>
      </c>
      <c r="J53" s="126"/>
      <c r="K53" s="1"/>
    </row>
    <row r="54" spans="1:11" ht="25.9" customHeight="1">
      <c r="A54" s="1"/>
      <c r="B54" s="226"/>
      <c r="C54" s="112"/>
      <c r="D54" s="120"/>
      <c r="E54" s="120"/>
      <c r="F54" s="324"/>
      <c r="G54" s="37">
        <v>0</v>
      </c>
      <c r="H54" s="67">
        <f>$H$12</f>
        <v>0</v>
      </c>
      <c r="I54" s="39">
        <f t="shared" si="20"/>
        <v>0</v>
      </c>
      <c r="J54" s="127"/>
      <c r="K54" s="1"/>
    </row>
    <row r="55" spans="1:11" ht="25.9" customHeight="1">
      <c r="A55" s="1"/>
      <c r="B55" s="137" t="s">
        <v>39</v>
      </c>
      <c r="C55" s="139">
        <f>$C$13</f>
        <v>337</v>
      </c>
      <c r="D55" s="148">
        <f>$D$13</f>
        <v>0</v>
      </c>
      <c r="E55" s="142">
        <v>100</v>
      </c>
      <c r="F55" s="144">
        <f>ROUNDDOWN((C55*D55*(100/100)),2)</f>
        <v>0</v>
      </c>
      <c r="G55" s="146">
        <v>0</v>
      </c>
      <c r="H55" s="148">
        <f>$H$13</f>
        <v>0</v>
      </c>
      <c r="I55" s="130">
        <f t="shared" si="20"/>
        <v>0</v>
      </c>
      <c r="J55" s="132">
        <f>ROUNDDOWN((F55+I55),0)</f>
        <v>0</v>
      </c>
      <c r="K55" s="1"/>
    </row>
    <row r="56" spans="1:11" ht="25.9" customHeight="1">
      <c r="A56" s="1"/>
      <c r="B56" s="138"/>
      <c r="C56" s="140"/>
      <c r="D56" s="297"/>
      <c r="E56" s="143"/>
      <c r="F56" s="145"/>
      <c r="G56" s="147"/>
      <c r="H56" s="149"/>
      <c r="I56" s="131"/>
      <c r="J56" s="133"/>
      <c r="K56" s="1"/>
    </row>
    <row r="57" spans="1:11" ht="25.9" customHeight="1">
      <c r="A57" s="1"/>
      <c r="B57" s="134" t="s">
        <v>40</v>
      </c>
      <c r="C57" s="110">
        <f>$C$9</f>
        <v>337</v>
      </c>
      <c r="D57" s="135">
        <f>$D$9</f>
        <v>0</v>
      </c>
      <c r="E57" s="118">
        <v>100</v>
      </c>
      <c r="F57" s="122">
        <f>ROUNDDOWN((C57*D57*((185-E57)/100)),2)</f>
        <v>0</v>
      </c>
      <c r="G57" s="40">
        <v>0</v>
      </c>
      <c r="H57" s="42">
        <f>$H$9</f>
        <v>0</v>
      </c>
      <c r="I57" s="43">
        <f t="shared" ref="I57" si="21">ROUNDDOWN(G57*H57,2)</f>
        <v>0</v>
      </c>
      <c r="J57" s="136">
        <f>ROUNDDOWN((F57)+SUM(I57:I60),0)</f>
        <v>0</v>
      </c>
      <c r="K57" s="1"/>
    </row>
    <row r="58" spans="1:11" ht="25.9" customHeight="1">
      <c r="A58" s="1"/>
      <c r="B58" s="99"/>
      <c r="C58" s="110"/>
      <c r="D58" s="135"/>
      <c r="E58" s="118"/>
      <c r="F58" s="122"/>
      <c r="G58" s="37">
        <v>0</v>
      </c>
      <c r="H58" s="44">
        <f>$H$10</f>
        <v>0</v>
      </c>
      <c r="I58" s="39">
        <f t="shared" ref="I58" si="22">ROUNDDOWN(G58*H58,)</f>
        <v>0</v>
      </c>
      <c r="J58" s="126"/>
      <c r="K58" s="1"/>
    </row>
    <row r="59" spans="1:11" ht="25.9" customHeight="1">
      <c r="A59" s="1"/>
      <c r="B59" s="225"/>
      <c r="C59" s="111"/>
      <c r="D59" s="119"/>
      <c r="E59" s="119"/>
      <c r="F59" s="323"/>
      <c r="G59" s="40">
        <v>29171</v>
      </c>
      <c r="H59" s="42">
        <f>$H$11</f>
        <v>0</v>
      </c>
      <c r="I59" s="43">
        <f t="shared" ref="I59:I61" si="23">ROUNDDOWN(G59*H59,2)</f>
        <v>0</v>
      </c>
      <c r="J59" s="126"/>
      <c r="K59" s="1"/>
    </row>
    <row r="60" spans="1:11" ht="25.9" customHeight="1">
      <c r="A60" s="1"/>
      <c r="B60" s="226"/>
      <c r="C60" s="112"/>
      <c r="D60" s="120"/>
      <c r="E60" s="120"/>
      <c r="F60" s="324"/>
      <c r="G60" s="37">
        <v>0</v>
      </c>
      <c r="H60" s="67">
        <f>$H$12</f>
        <v>0</v>
      </c>
      <c r="I60" s="39">
        <f t="shared" si="23"/>
        <v>0</v>
      </c>
      <c r="J60" s="127"/>
      <c r="K60" s="1"/>
    </row>
    <row r="61" spans="1:11" ht="25.9" customHeight="1">
      <c r="A61" s="1"/>
      <c r="B61" s="137" t="s">
        <v>41</v>
      </c>
      <c r="C61" s="139">
        <f>$C$13</f>
        <v>337</v>
      </c>
      <c r="D61" s="148">
        <f>$D$13</f>
        <v>0</v>
      </c>
      <c r="E61" s="142">
        <v>100</v>
      </c>
      <c r="F61" s="144">
        <f>ROUNDDOWN((C61*D61*(100/100)),2)</f>
        <v>0</v>
      </c>
      <c r="G61" s="146">
        <v>0</v>
      </c>
      <c r="H61" s="148">
        <f>$H$13</f>
        <v>0</v>
      </c>
      <c r="I61" s="130">
        <f t="shared" si="23"/>
        <v>0</v>
      </c>
      <c r="J61" s="132">
        <f>ROUNDDOWN((F61+I61),0)</f>
        <v>0</v>
      </c>
      <c r="K61" s="1"/>
    </row>
    <row r="62" spans="1:11" ht="25.9" customHeight="1">
      <c r="A62" s="1"/>
      <c r="B62" s="138"/>
      <c r="C62" s="140"/>
      <c r="D62" s="297"/>
      <c r="E62" s="143"/>
      <c r="F62" s="145"/>
      <c r="G62" s="147"/>
      <c r="H62" s="149"/>
      <c r="I62" s="131"/>
      <c r="J62" s="133"/>
      <c r="K62" s="1"/>
    </row>
    <row r="63" spans="1:11" ht="25.9" customHeight="1">
      <c r="A63" s="1"/>
      <c r="B63" s="134" t="s">
        <v>42</v>
      </c>
      <c r="C63" s="110">
        <f>$C$9</f>
        <v>337</v>
      </c>
      <c r="D63" s="135">
        <f>$D$9</f>
        <v>0</v>
      </c>
      <c r="E63" s="118">
        <v>100</v>
      </c>
      <c r="F63" s="122">
        <f>ROUNDDOWN((C63*D63*((185-E63)/100)),2)</f>
        <v>0</v>
      </c>
      <c r="G63" s="40">
        <v>0</v>
      </c>
      <c r="H63" s="42">
        <f>$H$9</f>
        <v>0</v>
      </c>
      <c r="I63" s="43">
        <f t="shared" ref="I63" si="24">ROUNDDOWN(G63*H63,2)</f>
        <v>0</v>
      </c>
      <c r="J63" s="136">
        <f>ROUNDDOWN((F63)+SUM(I63:I66),0)</f>
        <v>0</v>
      </c>
      <c r="K63" s="1"/>
    </row>
    <row r="64" spans="1:11" ht="25.9" customHeight="1">
      <c r="A64" s="1"/>
      <c r="B64" s="99"/>
      <c r="C64" s="110"/>
      <c r="D64" s="135"/>
      <c r="E64" s="118"/>
      <c r="F64" s="122"/>
      <c r="G64" s="37">
        <v>0</v>
      </c>
      <c r="H64" s="44">
        <f>$H$10</f>
        <v>0</v>
      </c>
      <c r="I64" s="39">
        <f t="shared" ref="I64" si="25">ROUNDDOWN(G64*H64,)</f>
        <v>0</v>
      </c>
      <c r="J64" s="126"/>
      <c r="K64" s="1"/>
    </row>
    <row r="65" spans="1:11" ht="25.9" customHeight="1">
      <c r="A65" s="1"/>
      <c r="B65" s="225"/>
      <c r="C65" s="111"/>
      <c r="D65" s="119"/>
      <c r="E65" s="119"/>
      <c r="F65" s="323"/>
      <c r="G65" s="40">
        <v>27749</v>
      </c>
      <c r="H65" s="42">
        <f>$H$11</f>
        <v>0</v>
      </c>
      <c r="I65" s="43">
        <f t="shared" ref="I65:I67" si="26">ROUNDDOWN(G65*H65,2)</f>
        <v>0</v>
      </c>
      <c r="J65" s="126"/>
      <c r="K65" s="1"/>
    </row>
    <row r="66" spans="1:11" ht="25.9" customHeight="1">
      <c r="A66" s="1"/>
      <c r="B66" s="226"/>
      <c r="C66" s="112"/>
      <c r="D66" s="120"/>
      <c r="E66" s="120"/>
      <c r="F66" s="324"/>
      <c r="G66" s="37">
        <v>0</v>
      </c>
      <c r="H66" s="67">
        <f>$H$12</f>
        <v>0</v>
      </c>
      <c r="I66" s="39">
        <f t="shared" si="26"/>
        <v>0</v>
      </c>
      <c r="J66" s="127"/>
      <c r="K66" s="1"/>
    </row>
    <row r="67" spans="1:11" ht="25.9" customHeight="1">
      <c r="A67" s="1"/>
      <c r="B67" s="137" t="s">
        <v>43</v>
      </c>
      <c r="C67" s="139">
        <f>$C$13</f>
        <v>337</v>
      </c>
      <c r="D67" s="148">
        <f>$D$13</f>
        <v>0</v>
      </c>
      <c r="E67" s="142">
        <v>100</v>
      </c>
      <c r="F67" s="144">
        <f>ROUNDDOWN((C67*D67*(100/100)),2)</f>
        <v>0</v>
      </c>
      <c r="G67" s="146">
        <v>0</v>
      </c>
      <c r="H67" s="148">
        <f>$H$13</f>
        <v>0</v>
      </c>
      <c r="I67" s="130">
        <f t="shared" si="26"/>
        <v>0</v>
      </c>
      <c r="J67" s="132">
        <f>ROUNDDOWN((F67+I67),0)</f>
        <v>0</v>
      </c>
      <c r="K67" s="1"/>
    </row>
    <row r="68" spans="1:11" ht="25.9" customHeight="1">
      <c r="A68" s="1"/>
      <c r="B68" s="138"/>
      <c r="C68" s="140"/>
      <c r="D68" s="297"/>
      <c r="E68" s="143"/>
      <c r="F68" s="145"/>
      <c r="G68" s="147"/>
      <c r="H68" s="149"/>
      <c r="I68" s="131"/>
      <c r="J68" s="133"/>
      <c r="K68" s="1"/>
    </row>
    <row r="69" spans="1:11" ht="25.9" customHeight="1">
      <c r="A69" s="1"/>
      <c r="B69" s="134" t="s">
        <v>44</v>
      </c>
      <c r="C69" s="110">
        <f>$C$9</f>
        <v>337</v>
      </c>
      <c r="D69" s="135">
        <f>$D$9</f>
        <v>0</v>
      </c>
      <c r="E69" s="118">
        <v>100</v>
      </c>
      <c r="F69" s="122">
        <f>ROUNDDOWN((C69*D69*((185-E69)/100)),2)</f>
        <v>0</v>
      </c>
      <c r="G69" s="40">
        <v>0</v>
      </c>
      <c r="H69" s="42">
        <f>$H$9</f>
        <v>0</v>
      </c>
      <c r="I69" s="43">
        <f t="shared" ref="I69" si="27">ROUNDDOWN(G69*H69,2)</f>
        <v>0</v>
      </c>
      <c r="J69" s="136">
        <f>ROUNDDOWN((F69)+SUM(I69:I72),0)</f>
        <v>0</v>
      </c>
      <c r="K69" s="1"/>
    </row>
    <row r="70" spans="1:11" ht="25.9" customHeight="1">
      <c r="A70" s="1"/>
      <c r="B70" s="99"/>
      <c r="C70" s="110"/>
      <c r="D70" s="135"/>
      <c r="E70" s="118"/>
      <c r="F70" s="122"/>
      <c r="G70" s="37">
        <v>0</v>
      </c>
      <c r="H70" s="44">
        <f>$H$10</f>
        <v>0</v>
      </c>
      <c r="I70" s="39">
        <f t="shared" ref="I70" si="28">ROUNDDOWN(G70*H70,)</f>
        <v>0</v>
      </c>
      <c r="J70" s="126"/>
      <c r="K70" s="1"/>
    </row>
    <row r="71" spans="1:11" ht="25.9" customHeight="1">
      <c r="A71" s="1"/>
      <c r="B71" s="225"/>
      <c r="C71" s="111"/>
      <c r="D71" s="119"/>
      <c r="E71" s="119"/>
      <c r="F71" s="323"/>
      <c r="G71" s="40">
        <v>27921</v>
      </c>
      <c r="H71" s="42">
        <f>$H$11</f>
        <v>0</v>
      </c>
      <c r="I71" s="43">
        <f t="shared" ref="I71:I73" si="29">ROUNDDOWN(G71*H71,2)</f>
        <v>0</v>
      </c>
      <c r="J71" s="126"/>
      <c r="K71" s="1"/>
    </row>
    <row r="72" spans="1:11" ht="25.9" customHeight="1">
      <c r="A72" s="1"/>
      <c r="B72" s="226"/>
      <c r="C72" s="112"/>
      <c r="D72" s="120"/>
      <c r="E72" s="120"/>
      <c r="F72" s="324"/>
      <c r="G72" s="37">
        <v>0</v>
      </c>
      <c r="H72" s="67">
        <f>$H$12</f>
        <v>0</v>
      </c>
      <c r="I72" s="39">
        <f t="shared" si="29"/>
        <v>0</v>
      </c>
      <c r="J72" s="127"/>
      <c r="K72" s="1"/>
    </row>
    <row r="73" spans="1:11" ht="25.9" customHeight="1">
      <c r="A73" s="1"/>
      <c r="B73" s="137" t="s">
        <v>45</v>
      </c>
      <c r="C73" s="139">
        <f>$C$13</f>
        <v>337</v>
      </c>
      <c r="D73" s="148">
        <f>$D$13</f>
        <v>0</v>
      </c>
      <c r="E73" s="142">
        <v>100</v>
      </c>
      <c r="F73" s="144">
        <f>ROUNDDOWN((C73*D73*(100/100)),2)</f>
        <v>0</v>
      </c>
      <c r="G73" s="146">
        <v>0</v>
      </c>
      <c r="H73" s="148">
        <f>$H$13</f>
        <v>0</v>
      </c>
      <c r="I73" s="130">
        <f t="shared" si="29"/>
        <v>0</v>
      </c>
      <c r="J73" s="132">
        <f>ROUNDDOWN((F73+I73),0)</f>
        <v>0</v>
      </c>
      <c r="K73" s="1"/>
    </row>
    <row r="74" spans="1:11" ht="25.9" customHeight="1">
      <c r="A74" s="1"/>
      <c r="B74" s="138"/>
      <c r="C74" s="140"/>
      <c r="D74" s="297"/>
      <c r="E74" s="143"/>
      <c r="F74" s="145"/>
      <c r="G74" s="147"/>
      <c r="H74" s="149"/>
      <c r="I74" s="131"/>
      <c r="J74" s="133"/>
      <c r="K74" s="1"/>
    </row>
    <row r="75" spans="1:11" ht="25.9" customHeight="1">
      <c r="A75" s="1"/>
      <c r="B75" s="134" t="s">
        <v>46</v>
      </c>
      <c r="C75" s="110">
        <f>$C$9</f>
        <v>337</v>
      </c>
      <c r="D75" s="135">
        <f>$D$9</f>
        <v>0</v>
      </c>
      <c r="E75" s="118">
        <v>100</v>
      </c>
      <c r="F75" s="122">
        <f>ROUNDDOWN((C75*D75*((185-E75)/100)),2)</f>
        <v>0</v>
      </c>
      <c r="G75" s="40">
        <v>0</v>
      </c>
      <c r="H75" s="42">
        <f>$H$9</f>
        <v>0</v>
      </c>
      <c r="I75" s="43">
        <f t="shared" ref="I75" si="30">ROUNDDOWN(G75*H75,2)</f>
        <v>0</v>
      </c>
      <c r="J75" s="136">
        <f>ROUNDDOWN((F75)+SUM(I75:I78),0)</f>
        <v>0</v>
      </c>
      <c r="K75" s="1"/>
    </row>
    <row r="76" spans="1:11" ht="25.9" customHeight="1">
      <c r="A76" s="1"/>
      <c r="B76" s="99"/>
      <c r="C76" s="110"/>
      <c r="D76" s="135"/>
      <c r="E76" s="118"/>
      <c r="F76" s="122"/>
      <c r="G76" s="37">
        <v>0</v>
      </c>
      <c r="H76" s="44">
        <f>$H$10</f>
        <v>0</v>
      </c>
      <c r="I76" s="39">
        <f t="shared" ref="I76" si="31">ROUNDDOWN(G76*H76,)</f>
        <v>0</v>
      </c>
      <c r="J76" s="126"/>
      <c r="K76" s="1"/>
    </row>
    <row r="77" spans="1:11" ht="25.9" customHeight="1">
      <c r="A77" s="1"/>
      <c r="B77" s="225"/>
      <c r="C77" s="111"/>
      <c r="D77" s="119"/>
      <c r="E77" s="119"/>
      <c r="F77" s="323"/>
      <c r="G77" s="40">
        <v>26931</v>
      </c>
      <c r="H77" s="42">
        <f>$H$11</f>
        <v>0</v>
      </c>
      <c r="I77" s="43">
        <f t="shared" ref="I77:I79" si="32">ROUNDDOWN(G77*H77,2)</f>
        <v>0</v>
      </c>
      <c r="J77" s="126"/>
      <c r="K77" s="1"/>
    </row>
    <row r="78" spans="1:11" ht="25.9" customHeight="1">
      <c r="A78" s="1"/>
      <c r="B78" s="226"/>
      <c r="C78" s="112"/>
      <c r="D78" s="120"/>
      <c r="E78" s="120"/>
      <c r="F78" s="324"/>
      <c r="G78" s="37">
        <v>0</v>
      </c>
      <c r="H78" s="67">
        <f>$H$12</f>
        <v>0</v>
      </c>
      <c r="I78" s="39">
        <f t="shared" si="32"/>
        <v>0</v>
      </c>
      <c r="J78" s="127"/>
      <c r="K78" s="1"/>
    </row>
    <row r="79" spans="1:11" ht="25.9" customHeight="1">
      <c r="A79" s="1"/>
      <c r="B79" s="137" t="s">
        <v>47</v>
      </c>
      <c r="C79" s="139">
        <f>$C$13</f>
        <v>337</v>
      </c>
      <c r="D79" s="148">
        <f>$D$13</f>
        <v>0</v>
      </c>
      <c r="E79" s="142">
        <v>100</v>
      </c>
      <c r="F79" s="144">
        <f>ROUNDDOWN((C79*D79*(100/100)),2)</f>
        <v>0</v>
      </c>
      <c r="G79" s="146">
        <v>0</v>
      </c>
      <c r="H79" s="148">
        <f>$H$13</f>
        <v>0</v>
      </c>
      <c r="I79" s="130">
        <f t="shared" si="32"/>
        <v>0</v>
      </c>
      <c r="J79" s="132">
        <f>ROUNDDOWN((F79+I79),0)</f>
        <v>0</v>
      </c>
      <c r="K79" s="1"/>
    </row>
    <row r="80" spans="1:11" ht="25.9" customHeight="1">
      <c r="A80" s="1"/>
      <c r="B80" s="138"/>
      <c r="C80" s="140"/>
      <c r="D80" s="297"/>
      <c r="E80" s="143"/>
      <c r="F80" s="145"/>
      <c r="G80" s="147"/>
      <c r="H80" s="149"/>
      <c r="I80" s="131"/>
      <c r="J80" s="133"/>
      <c r="K80" s="1"/>
    </row>
    <row r="81" spans="1:11" ht="25.9" customHeight="1">
      <c r="A81" s="1"/>
      <c r="B81" s="167" t="s">
        <v>48</v>
      </c>
      <c r="C81" s="272"/>
      <c r="D81" s="273"/>
      <c r="E81" s="273"/>
      <c r="F81" s="274"/>
      <c r="G81" s="175">
        <f>SUM(G9:G80)</f>
        <v>376568</v>
      </c>
      <c r="H81" s="177"/>
      <c r="I81" s="178"/>
      <c r="J81" s="181">
        <f>J9++J15+J21+J27+J33+J39+J45+J51+J57+J63+J69+J75</f>
        <v>0</v>
      </c>
      <c r="K81" s="1"/>
    </row>
    <row r="82" spans="1:11" ht="25.9" customHeight="1" thickBot="1">
      <c r="A82" s="1"/>
      <c r="B82" s="168"/>
      <c r="C82" s="275"/>
      <c r="D82" s="276"/>
      <c r="E82" s="276"/>
      <c r="F82" s="277"/>
      <c r="G82" s="176"/>
      <c r="H82" s="179"/>
      <c r="I82" s="180"/>
      <c r="J82" s="182"/>
      <c r="K82" s="1"/>
    </row>
    <row r="83" spans="1:11" ht="29.25" customHeight="1" thickTop="1">
      <c r="A83" s="1"/>
      <c r="B83" s="184" t="s">
        <v>49</v>
      </c>
      <c r="C83" s="51" t="s">
        <v>6</v>
      </c>
      <c r="D83" s="52" t="s">
        <v>7</v>
      </c>
      <c r="E83" s="53" t="s">
        <v>8</v>
      </c>
      <c r="F83" s="54" t="s">
        <v>9</v>
      </c>
      <c r="G83" s="186" t="s">
        <v>10</v>
      </c>
      <c r="H83" s="188" t="s">
        <v>11</v>
      </c>
      <c r="I83" s="190" t="s">
        <v>9</v>
      </c>
      <c r="J83" s="134" t="s">
        <v>50</v>
      </c>
      <c r="K83" s="1"/>
    </row>
    <row r="84" spans="1:11" ht="43.5" thickBot="1">
      <c r="A84" s="1"/>
      <c r="B84" s="185"/>
      <c r="C84" s="55" t="s">
        <v>51</v>
      </c>
      <c r="D84" s="27" t="s">
        <v>52</v>
      </c>
      <c r="E84" s="28" t="s">
        <v>53</v>
      </c>
      <c r="F84" s="29" t="s">
        <v>54</v>
      </c>
      <c r="G84" s="187"/>
      <c r="H84" s="189"/>
      <c r="I84" s="191"/>
      <c r="J84" s="192"/>
      <c r="K84" s="1"/>
    </row>
    <row r="85" spans="1:11" ht="25.9" customHeight="1">
      <c r="A85" s="1"/>
      <c r="B85" s="193" t="s">
        <v>55</v>
      </c>
      <c r="C85" s="139">
        <f>$C$13</f>
        <v>337</v>
      </c>
      <c r="D85" s="194">
        <f>$D$13</f>
        <v>0</v>
      </c>
      <c r="E85" s="117">
        <v>100</v>
      </c>
      <c r="F85" s="196">
        <f>ROUNDDOWN((C85*D85*(100/100)),2)</f>
        <v>0</v>
      </c>
      <c r="G85" s="146">
        <v>0</v>
      </c>
      <c r="H85" s="194">
        <f>$H$13</f>
        <v>0</v>
      </c>
      <c r="I85" s="206">
        <f>ROUNDDOWN(G85*H85,0)</f>
        <v>0</v>
      </c>
      <c r="J85" s="208">
        <f>J13+J19+J25+J31+J37+J43+J49+J55+J61+J67+J73+J79</f>
        <v>0</v>
      </c>
      <c r="K85" s="1"/>
    </row>
    <row r="86" spans="1:11" ht="25.9" customHeight="1" thickBot="1">
      <c r="A86" s="1"/>
      <c r="B86" s="184"/>
      <c r="C86" s="140"/>
      <c r="D86" s="195"/>
      <c r="E86" s="118"/>
      <c r="F86" s="197"/>
      <c r="G86" s="111"/>
      <c r="H86" s="205"/>
      <c r="I86" s="207"/>
      <c r="J86" s="181"/>
      <c r="K86" s="1"/>
    </row>
    <row r="87" spans="1:11" ht="25.9" customHeight="1" thickTop="1">
      <c r="A87" s="1"/>
      <c r="B87" s="209" t="s">
        <v>56</v>
      </c>
      <c r="C87" s="210"/>
      <c r="D87" s="211"/>
      <c r="E87" s="212"/>
      <c r="F87" s="213"/>
      <c r="G87" s="217">
        <f>G81</f>
        <v>376568</v>
      </c>
      <c r="H87" s="219"/>
      <c r="I87" s="220"/>
      <c r="J87" s="223">
        <f>J81+J85</f>
        <v>0</v>
      </c>
      <c r="K87" s="1"/>
    </row>
    <row r="88" spans="1:11" ht="25.9" customHeight="1" thickBot="1">
      <c r="A88" s="1"/>
      <c r="B88" s="100"/>
      <c r="C88" s="214"/>
      <c r="D88" s="215"/>
      <c r="E88" s="215"/>
      <c r="F88" s="216"/>
      <c r="G88" s="218"/>
      <c r="H88" s="221"/>
      <c r="I88" s="222"/>
      <c r="J88" s="224"/>
      <c r="K88" s="1"/>
    </row>
    <row r="89" spans="1:11" ht="19.899999999999999" customHeight="1">
      <c r="B89" s="56" t="s">
        <v>57</v>
      </c>
      <c r="C89" s="56"/>
      <c r="D89" s="56"/>
      <c r="E89" s="56"/>
      <c r="F89" s="56"/>
      <c r="G89" s="56"/>
      <c r="H89" s="56"/>
      <c r="I89" s="56"/>
      <c r="J89" s="56"/>
    </row>
    <row r="90" spans="1:11" ht="19.899999999999999" customHeight="1">
      <c r="B90" s="57" t="s">
        <v>58</v>
      </c>
      <c r="C90" s="57"/>
      <c r="D90" s="57"/>
      <c r="E90" s="57"/>
      <c r="F90" s="57"/>
      <c r="G90" s="57"/>
      <c r="H90" s="57"/>
      <c r="I90" s="57"/>
      <c r="J90" s="57"/>
    </row>
    <row r="91" spans="1:11" ht="15" customHeight="1" thickBot="1">
      <c r="B91" s="58"/>
      <c r="C91" s="58"/>
      <c r="D91" s="58"/>
      <c r="E91" s="58"/>
      <c r="F91" s="58"/>
      <c r="G91" s="58"/>
      <c r="H91" s="58"/>
      <c r="I91" s="58"/>
      <c r="J91" s="58"/>
    </row>
    <row r="92" spans="1:11" ht="19.899999999999999" customHeight="1">
      <c r="B92" s="198" t="s">
        <v>59</v>
      </c>
      <c r="C92" s="199"/>
      <c r="D92" s="59" t="s">
        <v>60</v>
      </c>
      <c r="E92" s="199" t="s">
        <v>61</v>
      </c>
      <c r="F92" s="199"/>
      <c r="G92" s="199"/>
      <c r="H92" s="199"/>
      <c r="I92" s="199"/>
      <c r="J92" s="200"/>
    </row>
    <row r="93" spans="1:11" ht="19.899999999999999" customHeight="1">
      <c r="B93" s="60" t="s">
        <v>62</v>
      </c>
      <c r="C93" s="61" t="s">
        <v>63</v>
      </c>
      <c r="D93" s="62">
        <f>$H$13</f>
        <v>0</v>
      </c>
      <c r="E93" s="201"/>
      <c r="F93" s="201"/>
      <c r="G93" s="201"/>
      <c r="H93" s="201"/>
      <c r="I93" s="201"/>
      <c r="J93" s="202"/>
    </row>
    <row r="94" spans="1:11" ht="19.899999999999999" customHeight="1" thickBot="1">
      <c r="B94" s="63"/>
      <c r="C94" s="64" t="s">
        <v>64</v>
      </c>
      <c r="D94" s="65">
        <f>$H$13</f>
        <v>0</v>
      </c>
      <c r="E94" s="203"/>
      <c r="F94" s="203"/>
      <c r="G94" s="203"/>
      <c r="H94" s="203"/>
      <c r="I94" s="203"/>
      <c r="J94" s="204"/>
    </row>
    <row r="95" spans="1:11" ht="19.899999999999999" customHeight="1"/>
    <row r="96" spans="1:11" ht="19.899999999999999" customHeight="1"/>
    <row r="97" ht="19.899999999999999" customHeight="1"/>
    <row r="98" ht="19.899999999999999" customHeight="1"/>
  </sheetData>
  <mergeCells count="212">
    <mergeCell ref="B92:C92"/>
    <mergeCell ref="E92:J92"/>
    <mergeCell ref="E93:J93"/>
    <mergeCell ref="E94:J94"/>
    <mergeCell ref="G85:G86"/>
    <mergeCell ref="H85:H86"/>
    <mergeCell ref="I85:I86"/>
    <mergeCell ref="J85:J86"/>
    <mergeCell ref="B87:B88"/>
    <mergeCell ref="C87:F88"/>
    <mergeCell ref="G87:G88"/>
    <mergeCell ref="H87:I88"/>
    <mergeCell ref="J87:J88"/>
    <mergeCell ref="B83:B84"/>
    <mergeCell ref="G83:G84"/>
    <mergeCell ref="H83:H84"/>
    <mergeCell ref="I83:I84"/>
    <mergeCell ref="J83:J84"/>
    <mergeCell ref="B85:B86"/>
    <mergeCell ref="C85:C86"/>
    <mergeCell ref="D85:D86"/>
    <mergeCell ref="E85:E86"/>
    <mergeCell ref="F85:F86"/>
    <mergeCell ref="H79:H80"/>
    <mergeCell ref="I79:I80"/>
    <mergeCell ref="J79:J80"/>
    <mergeCell ref="B81:B82"/>
    <mergeCell ref="C81:F82"/>
    <mergeCell ref="G81:G82"/>
    <mergeCell ref="H81:I82"/>
    <mergeCell ref="J81:J82"/>
    <mergeCell ref="B79:B80"/>
    <mergeCell ref="C79:C80"/>
    <mergeCell ref="D79:D80"/>
    <mergeCell ref="E79:E80"/>
    <mergeCell ref="F79:F80"/>
    <mergeCell ref="G79:G80"/>
    <mergeCell ref="H73:H74"/>
    <mergeCell ref="I73:I74"/>
    <mergeCell ref="J73:J74"/>
    <mergeCell ref="B75:B78"/>
    <mergeCell ref="C75:C78"/>
    <mergeCell ref="D75:D78"/>
    <mergeCell ref="E75:E78"/>
    <mergeCell ref="F75:F78"/>
    <mergeCell ref="J75:J78"/>
    <mergeCell ref="B73:B74"/>
    <mergeCell ref="C73:C74"/>
    <mergeCell ref="D73:D74"/>
    <mergeCell ref="E73:E74"/>
    <mergeCell ref="F73:F74"/>
    <mergeCell ref="G73:G74"/>
    <mergeCell ref="H67:H68"/>
    <mergeCell ref="I67:I68"/>
    <mergeCell ref="J67:J68"/>
    <mergeCell ref="B69:B72"/>
    <mergeCell ref="C69:C72"/>
    <mergeCell ref="D69:D72"/>
    <mergeCell ref="E69:E72"/>
    <mergeCell ref="F69:F72"/>
    <mergeCell ref="J69:J72"/>
    <mergeCell ref="B67:B68"/>
    <mergeCell ref="C67:C68"/>
    <mergeCell ref="D67:D68"/>
    <mergeCell ref="E67:E68"/>
    <mergeCell ref="F67:F68"/>
    <mergeCell ref="G67:G68"/>
    <mergeCell ref="H61:H62"/>
    <mergeCell ref="I61:I62"/>
    <mergeCell ref="J61:J62"/>
    <mergeCell ref="B63:B66"/>
    <mergeCell ref="C63:C66"/>
    <mergeCell ref="D63:D66"/>
    <mergeCell ref="E63:E66"/>
    <mergeCell ref="F63:F66"/>
    <mergeCell ref="J63:J66"/>
    <mergeCell ref="B61:B62"/>
    <mergeCell ref="C61:C62"/>
    <mergeCell ref="D61:D62"/>
    <mergeCell ref="E61:E62"/>
    <mergeCell ref="F61:F62"/>
    <mergeCell ref="G61:G62"/>
    <mergeCell ref="H55:H56"/>
    <mergeCell ref="I55:I56"/>
    <mergeCell ref="J55:J56"/>
    <mergeCell ref="B57:B60"/>
    <mergeCell ref="C57:C60"/>
    <mergeCell ref="D57:D60"/>
    <mergeCell ref="E57:E60"/>
    <mergeCell ref="F57:F60"/>
    <mergeCell ref="J57:J60"/>
    <mergeCell ref="B55:B56"/>
    <mergeCell ref="C55:C56"/>
    <mergeCell ref="D55:D56"/>
    <mergeCell ref="E55:E56"/>
    <mergeCell ref="F55:F56"/>
    <mergeCell ref="G55:G56"/>
    <mergeCell ref="H49:H50"/>
    <mergeCell ref="I49:I50"/>
    <mergeCell ref="J49:J50"/>
    <mergeCell ref="B51:B54"/>
    <mergeCell ref="C51:C54"/>
    <mergeCell ref="D51:D54"/>
    <mergeCell ref="E51:E54"/>
    <mergeCell ref="F51:F54"/>
    <mergeCell ref="J51:J54"/>
    <mergeCell ref="B49:B50"/>
    <mergeCell ref="C49:C50"/>
    <mergeCell ref="D49:D50"/>
    <mergeCell ref="E49:E50"/>
    <mergeCell ref="F49:F50"/>
    <mergeCell ref="G49:G50"/>
    <mergeCell ref="H43:H44"/>
    <mergeCell ref="I43:I44"/>
    <mergeCell ref="J43:J44"/>
    <mergeCell ref="B45:B48"/>
    <mergeCell ref="C45:C48"/>
    <mergeCell ref="D45:D48"/>
    <mergeCell ref="E45:E48"/>
    <mergeCell ref="F45:F48"/>
    <mergeCell ref="J45:J48"/>
    <mergeCell ref="B43:B44"/>
    <mergeCell ref="C43:C44"/>
    <mergeCell ref="D43:D44"/>
    <mergeCell ref="E43:E44"/>
    <mergeCell ref="F43:F44"/>
    <mergeCell ref="G43:G44"/>
    <mergeCell ref="H37:H38"/>
    <mergeCell ref="I37:I38"/>
    <mergeCell ref="J37:J38"/>
    <mergeCell ref="B39:B42"/>
    <mergeCell ref="C39:C42"/>
    <mergeCell ref="D39:D42"/>
    <mergeCell ref="E39:E42"/>
    <mergeCell ref="F39:F42"/>
    <mergeCell ref="J39:J42"/>
    <mergeCell ref="B37:B38"/>
    <mergeCell ref="C37:C38"/>
    <mergeCell ref="D37:D38"/>
    <mergeCell ref="E37:E38"/>
    <mergeCell ref="F37:F38"/>
    <mergeCell ref="G37:G38"/>
    <mergeCell ref="H31:H32"/>
    <mergeCell ref="I31:I32"/>
    <mergeCell ref="J31:J32"/>
    <mergeCell ref="B33:B36"/>
    <mergeCell ref="C33:C36"/>
    <mergeCell ref="D33:D36"/>
    <mergeCell ref="E33:E36"/>
    <mergeCell ref="F33:F36"/>
    <mergeCell ref="J33:J36"/>
    <mergeCell ref="B31:B32"/>
    <mergeCell ref="C31:C32"/>
    <mergeCell ref="D31:D32"/>
    <mergeCell ref="E31:E32"/>
    <mergeCell ref="F31:F32"/>
    <mergeCell ref="G31:G32"/>
    <mergeCell ref="H25:H26"/>
    <mergeCell ref="I25:I26"/>
    <mergeCell ref="J25:J26"/>
    <mergeCell ref="B27:B30"/>
    <mergeCell ref="C27:C30"/>
    <mergeCell ref="D27:D30"/>
    <mergeCell ref="E27:E30"/>
    <mergeCell ref="F27:F30"/>
    <mergeCell ref="J27:J30"/>
    <mergeCell ref="B25:B26"/>
    <mergeCell ref="C25:C26"/>
    <mergeCell ref="D25:D26"/>
    <mergeCell ref="E25:E26"/>
    <mergeCell ref="F25:F26"/>
    <mergeCell ref="G25:G26"/>
    <mergeCell ref="H19:H20"/>
    <mergeCell ref="I19:I20"/>
    <mergeCell ref="J19:J20"/>
    <mergeCell ref="B21:B24"/>
    <mergeCell ref="C21:C24"/>
    <mergeCell ref="D21:D24"/>
    <mergeCell ref="E21:E24"/>
    <mergeCell ref="F21:F24"/>
    <mergeCell ref="J21:J24"/>
    <mergeCell ref="B19:B20"/>
    <mergeCell ref="C19:C20"/>
    <mergeCell ref="D19:D20"/>
    <mergeCell ref="E19:E20"/>
    <mergeCell ref="F19:F20"/>
    <mergeCell ref="G19:G20"/>
    <mergeCell ref="H13:H14"/>
    <mergeCell ref="I13:I14"/>
    <mergeCell ref="J13:J14"/>
    <mergeCell ref="B15:B18"/>
    <mergeCell ref="C15:C18"/>
    <mergeCell ref="D15:D18"/>
    <mergeCell ref="E15:E18"/>
    <mergeCell ref="F15:F18"/>
    <mergeCell ref="J15:J18"/>
    <mergeCell ref="B13:B14"/>
    <mergeCell ref="C13:C14"/>
    <mergeCell ref="D13:D14"/>
    <mergeCell ref="E13:E14"/>
    <mergeCell ref="F13:F14"/>
    <mergeCell ref="G13:G14"/>
    <mergeCell ref="B2:B8"/>
    <mergeCell ref="C2:F2"/>
    <mergeCell ref="G2:I2"/>
    <mergeCell ref="J2:J3"/>
    <mergeCell ref="B9:B12"/>
    <mergeCell ref="C9:C12"/>
    <mergeCell ref="D9:D12"/>
    <mergeCell ref="E9:E12"/>
    <mergeCell ref="F9:F12"/>
    <mergeCell ref="J9:J12"/>
  </mergeCells>
  <phoneticPr fontId="7"/>
  <pageMargins left="0.78740157480314965" right="0.59055118110236227" top="0.78740157480314965" bottom="0.78740157480314965" header="0.51181102362204722" footer="0.51181102362204722"/>
  <pageSetup paperSize="9" scale="57" orientation="portrait" r:id="rId1"/>
  <headerFooter alignWithMargins="0"/>
  <rowBreaks count="1" manualBreakCount="1">
    <brk id="50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1C5D7-07E9-4D37-B9C6-20058E4E17B1}">
  <dimension ref="A1:K98"/>
  <sheetViews>
    <sheetView view="pageBreakPreview" zoomScale="70" zoomScaleNormal="70" zoomScaleSheetLayoutView="70" workbookViewId="0">
      <pane ySplit="7" topLeftCell="A8" activePane="bottomLeft" state="frozen"/>
      <selection activeCell="B83" sqref="B83:J94"/>
      <selection pane="bottomLeft" activeCell="B2" sqref="B2:B8"/>
    </sheetView>
  </sheetViews>
  <sheetFormatPr defaultColWidth="9" defaultRowHeight="13.5"/>
  <cols>
    <col min="1" max="1" width="1.25" style="4" customWidth="1"/>
    <col min="2" max="2" width="21.25" style="4" bestFit="1" customWidth="1"/>
    <col min="3" max="3" width="11.75" style="4" customWidth="1"/>
    <col min="4" max="4" width="18" style="4" bestFit="1" customWidth="1"/>
    <col min="5" max="5" width="11" style="4" bestFit="1" customWidth="1"/>
    <col min="6" max="6" width="17.375" style="4" customWidth="1"/>
    <col min="7" max="7" width="16.75" style="4" bestFit="1" customWidth="1"/>
    <col min="8" max="8" width="16" style="4" bestFit="1" customWidth="1"/>
    <col min="9" max="9" width="17.375" style="4" customWidth="1"/>
    <col min="10" max="10" width="18.75" style="4" customWidth="1"/>
    <col min="11" max="11" width="3.625" style="4" customWidth="1"/>
    <col min="12" max="16384" width="9" style="4"/>
  </cols>
  <sheetData>
    <row r="1" spans="1:11" ht="19.5" thickBot="1">
      <c r="A1" s="1"/>
      <c r="B1" s="2" t="s">
        <v>0</v>
      </c>
      <c r="C1" s="3" t="s">
        <v>70</v>
      </c>
      <c r="D1" s="3"/>
      <c r="E1" s="3"/>
      <c r="F1" s="3"/>
      <c r="G1" s="3"/>
      <c r="H1" s="3"/>
      <c r="I1" s="3"/>
      <c r="J1" s="3"/>
      <c r="K1" s="1"/>
    </row>
    <row r="2" spans="1:11" ht="42.75" customHeight="1">
      <c r="A2" s="1"/>
      <c r="B2" s="98" t="s">
        <v>2</v>
      </c>
      <c r="C2" s="101" t="s">
        <v>3</v>
      </c>
      <c r="D2" s="101"/>
      <c r="E2" s="101"/>
      <c r="F2" s="102"/>
      <c r="G2" s="103" t="s">
        <v>4</v>
      </c>
      <c r="H2" s="101"/>
      <c r="I2" s="102"/>
      <c r="J2" s="104" t="s">
        <v>5</v>
      </c>
      <c r="K2" s="1"/>
    </row>
    <row r="3" spans="1:11" ht="30" customHeight="1">
      <c r="A3" s="1"/>
      <c r="B3" s="99"/>
      <c r="C3" s="5" t="s">
        <v>6</v>
      </c>
      <c r="D3" s="6" t="s">
        <v>7</v>
      </c>
      <c r="E3" s="7" t="s">
        <v>8</v>
      </c>
      <c r="F3" s="8" t="s">
        <v>9</v>
      </c>
      <c r="G3" s="9" t="s">
        <v>10</v>
      </c>
      <c r="H3" s="10" t="s">
        <v>11</v>
      </c>
      <c r="I3" s="8" t="s">
        <v>9</v>
      </c>
      <c r="J3" s="105"/>
      <c r="K3" s="1"/>
    </row>
    <row r="4" spans="1:11" ht="30" customHeight="1">
      <c r="A4" s="1"/>
      <c r="B4" s="99"/>
      <c r="C4" s="11"/>
      <c r="D4" s="12"/>
      <c r="E4" s="13"/>
      <c r="F4" s="14"/>
      <c r="G4" s="15" t="s">
        <v>12</v>
      </c>
      <c r="H4" s="16" t="s">
        <v>12</v>
      </c>
      <c r="I4" s="14"/>
      <c r="J4" s="17"/>
      <c r="K4" s="1"/>
    </row>
    <row r="5" spans="1:11" ht="30" customHeight="1">
      <c r="A5" s="1"/>
      <c r="B5" s="99"/>
      <c r="C5" s="18"/>
      <c r="D5" s="19"/>
      <c r="E5" s="20"/>
      <c r="F5" s="21"/>
      <c r="G5" s="15" t="s">
        <v>13</v>
      </c>
      <c r="H5" s="22" t="s">
        <v>13</v>
      </c>
      <c r="I5" s="21"/>
      <c r="J5" s="23"/>
      <c r="K5" s="1"/>
    </row>
    <row r="6" spans="1:11" ht="30" customHeight="1">
      <c r="A6" s="1"/>
      <c r="B6" s="99"/>
      <c r="C6" s="11"/>
      <c r="D6" s="12"/>
      <c r="E6" s="13"/>
      <c r="F6" s="14"/>
      <c r="G6" s="24" t="s">
        <v>14</v>
      </c>
      <c r="H6" s="24" t="s">
        <v>14</v>
      </c>
      <c r="I6" s="14"/>
      <c r="J6" s="17"/>
      <c r="K6" s="1"/>
    </row>
    <row r="7" spans="1:11" ht="30" customHeight="1">
      <c r="A7" s="1"/>
      <c r="B7" s="99"/>
      <c r="C7" s="18"/>
      <c r="D7" s="19"/>
      <c r="E7" s="20"/>
      <c r="F7" s="21"/>
      <c r="G7" s="25" t="s">
        <v>15</v>
      </c>
      <c r="H7" s="25" t="s">
        <v>15</v>
      </c>
      <c r="I7" s="21"/>
      <c r="J7" s="23"/>
      <c r="K7" s="1"/>
    </row>
    <row r="8" spans="1:11" ht="45" customHeight="1" thickBot="1">
      <c r="A8" s="1"/>
      <c r="B8" s="100"/>
      <c r="C8" s="26" t="s">
        <v>16</v>
      </c>
      <c r="D8" s="27" t="s">
        <v>17</v>
      </c>
      <c r="E8" s="28" t="s">
        <v>18</v>
      </c>
      <c r="F8" s="29" t="s">
        <v>19</v>
      </c>
      <c r="G8" s="30" t="s">
        <v>20</v>
      </c>
      <c r="H8" s="31" t="s">
        <v>21</v>
      </c>
      <c r="I8" s="32" t="s">
        <v>22</v>
      </c>
      <c r="J8" s="33" t="s">
        <v>23</v>
      </c>
      <c r="K8" s="1"/>
    </row>
    <row r="9" spans="1:11" ht="25.9" customHeight="1">
      <c r="A9" s="1"/>
      <c r="B9" s="106" t="s">
        <v>24</v>
      </c>
      <c r="C9" s="109">
        <v>92</v>
      </c>
      <c r="D9" s="113">
        <v>0</v>
      </c>
      <c r="E9" s="117">
        <v>100</v>
      </c>
      <c r="F9" s="121">
        <f>ROUNDDOWN((C9*D9*((185-E9)/100)),2)</f>
        <v>0</v>
      </c>
      <c r="G9" s="34">
        <v>0</v>
      </c>
      <c r="H9" s="81">
        <v>0</v>
      </c>
      <c r="I9" s="36">
        <f>ROUNDDOWN(G9*H9,2)</f>
        <v>0</v>
      </c>
      <c r="J9" s="125">
        <f>ROUNDDOWN((F9)+SUM(I9:I12),0)</f>
        <v>0</v>
      </c>
      <c r="K9" s="1"/>
    </row>
    <row r="10" spans="1:11" ht="25.9" customHeight="1">
      <c r="A10" s="1"/>
      <c r="B10" s="99"/>
      <c r="C10" s="110"/>
      <c r="D10" s="114"/>
      <c r="E10" s="118"/>
      <c r="F10" s="122"/>
      <c r="G10" s="37">
        <v>0</v>
      </c>
      <c r="H10" s="83">
        <v>0</v>
      </c>
      <c r="I10" s="39">
        <f>ROUNDDOWN(G10*H10,2)</f>
        <v>0</v>
      </c>
      <c r="J10" s="235"/>
      <c r="K10" s="1"/>
    </row>
    <row r="11" spans="1:11" ht="25.9" customHeight="1">
      <c r="A11" s="1"/>
      <c r="B11" s="225"/>
      <c r="C11" s="227"/>
      <c r="D11" s="229"/>
      <c r="E11" s="231"/>
      <c r="F11" s="233"/>
      <c r="G11" s="40">
        <v>8203</v>
      </c>
      <c r="H11" s="81">
        <v>0</v>
      </c>
      <c r="I11" s="39">
        <f>ROUNDDOWN(G11*H11,2)</f>
        <v>0</v>
      </c>
      <c r="J11" s="235"/>
      <c r="K11" s="1"/>
    </row>
    <row r="12" spans="1:11" ht="25.9" customHeight="1">
      <c r="A12" s="1"/>
      <c r="B12" s="226"/>
      <c r="C12" s="228"/>
      <c r="D12" s="230"/>
      <c r="E12" s="232"/>
      <c r="F12" s="234"/>
      <c r="G12" s="37">
        <v>0</v>
      </c>
      <c r="H12" s="85">
        <v>0</v>
      </c>
      <c r="I12" s="39">
        <f>ROUNDDOWN(G12*H12,2)</f>
        <v>0</v>
      </c>
      <c r="J12" s="236"/>
      <c r="K12" s="1"/>
    </row>
    <row r="13" spans="1:11" ht="25.9" customHeight="1">
      <c r="A13" s="1"/>
      <c r="B13" s="137" t="s">
        <v>25</v>
      </c>
      <c r="C13" s="139">
        <v>92</v>
      </c>
      <c r="D13" s="128">
        <v>0</v>
      </c>
      <c r="E13" s="142">
        <v>100</v>
      </c>
      <c r="F13" s="144">
        <f>ROUNDDOWN((C13*D13*(100/100)),2)</f>
        <v>0</v>
      </c>
      <c r="G13" s="146">
        <v>0</v>
      </c>
      <c r="H13" s="308">
        <v>0</v>
      </c>
      <c r="I13" s="130">
        <f>ROUNDDOWN(G13*H13,2)</f>
        <v>0</v>
      </c>
      <c r="J13" s="132">
        <f>ROUNDDOWN((F13+I13),0)</f>
        <v>0</v>
      </c>
      <c r="K13" s="1"/>
    </row>
    <row r="14" spans="1:11" ht="25.9" customHeight="1">
      <c r="A14" s="1"/>
      <c r="B14" s="138"/>
      <c r="C14" s="140"/>
      <c r="D14" s="141"/>
      <c r="E14" s="143"/>
      <c r="F14" s="145"/>
      <c r="G14" s="257"/>
      <c r="H14" s="309"/>
      <c r="I14" s="259"/>
      <c r="J14" s="133"/>
      <c r="K14" s="1"/>
    </row>
    <row r="15" spans="1:11" ht="25.9" customHeight="1">
      <c r="A15" s="1"/>
      <c r="B15" s="134" t="s">
        <v>26</v>
      </c>
      <c r="C15" s="110">
        <f>$C$9</f>
        <v>92</v>
      </c>
      <c r="D15" s="135">
        <f>$D$9</f>
        <v>0</v>
      </c>
      <c r="E15" s="118">
        <v>100</v>
      </c>
      <c r="F15" s="122">
        <f>ROUNDDOWN((C15*D15*((185-E15)/100)),2)</f>
        <v>0</v>
      </c>
      <c r="G15" s="40">
        <v>0</v>
      </c>
      <c r="H15" s="42">
        <f>$H$9</f>
        <v>0</v>
      </c>
      <c r="I15" s="43">
        <f t="shared" ref="I15:I19" si="0">ROUNDDOWN(G15*H15,2)</f>
        <v>0</v>
      </c>
      <c r="J15" s="136">
        <f>ROUNDDOWN((F15)+SUM(I15:I18),0)</f>
        <v>0</v>
      </c>
      <c r="K15" s="1"/>
    </row>
    <row r="16" spans="1:11" ht="25.9" customHeight="1">
      <c r="A16" s="1"/>
      <c r="B16" s="99"/>
      <c r="C16" s="110"/>
      <c r="D16" s="135"/>
      <c r="E16" s="118"/>
      <c r="F16" s="122"/>
      <c r="G16" s="37">
        <v>0</v>
      </c>
      <c r="H16" s="44">
        <f>$H$10</f>
        <v>0</v>
      </c>
      <c r="I16" s="39">
        <f t="shared" si="0"/>
        <v>0</v>
      </c>
      <c r="J16" s="126"/>
      <c r="K16" s="1"/>
    </row>
    <row r="17" spans="1:11" ht="25.9" customHeight="1">
      <c r="A17" s="1"/>
      <c r="B17" s="225"/>
      <c r="C17" s="111"/>
      <c r="D17" s="119"/>
      <c r="E17" s="119"/>
      <c r="F17" s="123"/>
      <c r="G17" s="40">
        <v>7794</v>
      </c>
      <c r="H17" s="42">
        <f>$H$11</f>
        <v>0</v>
      </c>
      <c r="I17" s="43">
        <f t="shared" si="0"/>
        <v>0</v>
      </c>
      <c r="J17" s="126"/>
      <c r="K17" s="1"/>
    </row>
    <row r="18" spans="1:11" ht="25.9" customHeight="1">
      <c r="A18" s="1"/>
      <c r="B18" s="226"/>
      <c r="C18" s="112"/>
      <c r="D18" s="120"/>
      <c r="E18" s="120"/>
      <c r="F18" s="124"/>
      <c r="G18" s="37">
        <v>0</v>
      </c>
      <c r="H18" s="67">
        <f>$H$12</f>
        <v>0</v>
      </c>
      <c r="I18" s="39">
        <f t="shared" si="0"/>
        <v>0</v>
      </c>
      <c r="J18" s="127"/>
      <c r="K18" s="1"/>
    </row>
    <row r="19" spans="1:11" ht="25.9" customHeight="1">
      <c r="A19" s="1"/>
      <c r="B19" s="137" t="s">
        <v>27</v>
      </c>
      <c r="C19" s="139">
        <f>$C$13</f>
        <v>92</v>
      </c>
      <c r="D19" s="148">
        <f>$D$13</f>
        <v>0</v>
      </c>
      <c r="E19" s="142">
        <v>100</v>
      </c>
      <c r="F19" s="144">
        <f>ROUNDDOWN((C19*D19*(100/100)),2)</f>
        <v>0</v>
      </c>
      <c r="G19" s="146">
        <v>0</v>
      </c>
      <c r="H19" s="148">
        <f>$H$13</f>
        <v>0</v>
      </c>
      <c r="I19" s="130">
        <f t="shared" si="0"/>
        <v>0</v>
      </c>
      <c r="J19" s="132">
        <f>ROUNDDOWN((F19+I19),0)</f>
        <v>0</v>
      </c>
      <c r="K19" s="1"/>
    </row>
    <row r="20" spans="1:11" ht="25.9" customHeight="1">
      <c r="A20" s="1"/>
      <c r="B20" s="138"/>
      <c r="C20" s="140"/>
      <c r="D20" s="297"/>
      <c r="E20" s="143"/>
      <c r="F20" s="145"/>
      <c r="G20" s="147"/>
      <c r="H20" s="149"/>
      <c r="I20" s="131"/>
      <c r="J20" s="133"/>
      <c r="K20" s="1"/>
    </row>
    <row r="21" spans="1:11" ht="25.9" customHeight="1">
      <c r="A21" s="1"/>
      <c r="B21" s="134" t="s">
        <v>28</v>
      </c>
      <c r="C21" s="110">
        <f>$C$9</f>
        <v>92</v>
      </c>
      <c r="D21" s="135">
        <f>$D$9</f>
        <v>0</v>
      </c>
      <c r="E21" s="118">
        <v>100</v>
      </c>
      <c r="F21" s="122">
        <f>ROUNDDOWN((C21*D21*((185-E21)/100)),2)</f>
        <v>0</v>
      </c>
      <c r="G21" s="40">
        <v>0</v>
      </c>
      <c r="H21" s="42">
        <f>$H$9</f>
        <v>0</v>
      </c>
      <c r="I21" s="43">
        <f t="shared" ref="I21:I25" si="1">ROUNDDOWN(G21*H21,2)</f>
        <v>0</v>
      </c>
      <c r="J21" s="136">
        <f>ROUNDDOWN((F21)+SUM(I21:I24),0)</f>
        <v>0</v>
      </c>
      <c r="K21" s="1"/>
    </row>
    <row r="22" spans="1:11" ht="25.9" customHeight="1">
      <c r="A22" s="1"/>
      <c r="B22" s="99"/>
      <c r="C22" s="110"/>
      <c r="D22" s="135"/>
      <c r="E22" s="118"/>
      <c r="F22" s="122"/>
      <c r="G22" s="37">
        <v>0</v>
      </c>
      <c r="H22" s="44">
        <f>$H$10</f>
        <v>0</v>
      </c>
      <c r="I22" s="39">
        <f t="shared" si="1"/>
        <v>0</v>
      </c>
      <c r="J22" s="126"/>
      <c r="K22" s="1"/>
    </row>
    <row r="23" spans="1:11" ht="25.9" customHeight="1">
      <c r="A23" s="1"/>
      <c r="B23" s="225"/>
      <c r="C23" s="111"/>
      <c r="D23" s="119"/>
      <c r="E23" s="119"/>
      <c r="F23" s="123"/>
      <c r="G23" s="40">
        <v>8808</v>
      </c>
      <c r="H23" s="42">
        <f>$H$11</f>
        <v>0</v>
      </c>
      <c r="I23" s="43">
        <f t="shared" si="1"/>
        <v>0</v>
      </c>
      <c r="J23" s="126"/>
      <c r="K23" s="1"/>
    </row>
    <row r="24" spans="1:11" ht="25.9" customHeight="1">
      <c r="A24" s="1"/>
      <c r="B24" s="226"/>
      <c r="C24" s="112"/>
      <c r="D24" s="120"/>
      <c r="E24" s="120"/>
      <c r="F24" s="124"/>
      <c r="G24" s="37">
        <v>0</v>
      </c>
      <c r="H24" s="67">
        <f>$H$12</f>
        <v>0</v>
      </c>
      <c r="I24" s="39">
        <f t="shared" si="1"/>
        <v>0</v>
      </c>
      <c r="J24" s="127"/>
      <c r="K24" s="1"/>
    </row>
    <row r="25" spans="1:11" ht="25.9" customHeight="1">
      <c r="A25" s="1"/>
      <c r="B25" s="137" t="s">
        <v>29</v>
      </c>
      <c r="C25" s="139">
        <f>$C$13</f>
        <v>92</v>
      </c>
      <c r="D25" s="148">
        <f>$D$13</f>
        <v>0</v>
      </c>
      <c r="E25" s="142">
        <v>100</v>
      </c>
      <c r="F25" s="144">
        <f>ROUNDDOWN((C25*D25*(100/100)),2)</f>
        <v>0</v>
      </c>
      <c r="G25" s="146">
        <v>0</v>
      </c>
      <c r="H25" s="148">
        <f>$H$13</f>
        <v>0</v>
      </c>
      <c r="I25" s="130">
        <f t="shared" si="1"/>
        <v>0</v>
      </c>
      <c r="J25" s="132">
        <f>ROUNDDOWN((F25+I25),0)</f>
        <v>0</v>
      </c>
      <c r="K25" s="1"/>
    </row>
    <row r="26" spans="1:11" ht="25.9" customHeight="1">
      <c r="A26" s="1"/>
      <c r="B26" s="138"/>
      <c r="C26" s="140"/>
      <c r="D26" s="297"/>
      <c r="E26" s="143"/>
      <c r="F26" s="145"/>
      <c r="G26" s="147"/>
      <c r="H26" s="149"/>
      <c r="I26" s="131"/>
      <c r="J26" s="133"/>
      <c r="K26" s="1"/>
    </row>
    <row r="27" spans="1:11" ht="25.9" customHeight="1">
      <c r="A27" s="1"/>
      <c r="B27" s="134" t="s">
        <v>30</v>
      </c>
      <c r="C27" s="110">
        <f>$C$9</f>
        <v>92</v>
      </c>
      <c r="D27" s="135">
        <f>$D$9</f>
        <v>0</v>
      </c>
      <c r="E27" s="118">
        <v>100</v>
      </c>
      <c r="F27" s="122">
        <f>ROUNDDOWN((C27*D27*((185-E27)/100)),2)</f>
        <v>0</v>
      </c>
      <c r="G27" s="40">
        <v>9150</v>
      </c>
      <c r="H27" s="42">
        <f>$H$9</f>
        <v>0</v>
      </c>
      <c r="I27" s="43">
        <f t="shared" ref="I27:I31" si="2">ROUNDDOWN(G27*H27,2)</f>
        <v>0</v>
      </c>
      <c r="J27" s="136">
        <f>ROUNDDOWN((F27)+SUM(I27:I30),0)</f>
        <v>0</v>
      </c>
      <c r="K27" s="1"/>
    </row>
    <row r="28" spans="1:11" ht="25.9" customHeight="1">
      <c r="A28" s="1"/>
      <c r="B28" s="99"/>
      <c r="C28" s="110"/>
      <c r="D28" s="135"/>
      <c r="E28" s="118"/>
      <c r="F28" s="122"/>
      <c r="G28" s="37">
        <v>0</v>
      </c>
      <c r="H28" s="68">
        <f>$H$10</f>
        <v>0</v>
      </c>
      <c r="I28" s="39">
        <f t="shared" si="2"/>
        <v>0</v>
      </c>
      <c r="J28" s="126"/>
      <c r="K28" s="1"/>
    </row>
    <row r="29" spans="1:11" ht="25.9" customHeight="1">
      <c r="A29" s="1"/>
      <c r="B29" s="225"/>
      <c r="C29" s="111"/>
      <c r="D29" s="119"/>
      <c r="E29" s="119"/>
      <c r="F29" s="123"/>
      <c r="G29" s="40">
        <v>0</v>
      </c>
      <c r="H29" s="68">
        <f>$H$11</f>
        <v>0</v>
      </c>
      <c r="I29" s="43">
        <f t="shared" si="2"/>
        <v>0</v>
      </c>
      <c r="J29" s="126"/>
      <c r="K29" s="1"/>
    </row>
    <row r="30" spans="1:11" ht="25.9" customHeight="1">
      <c r="A30" s="1"/>
      <c r="B30" s="226"/>
      <c r="C30" s="112"/>
      <c r="D30" s="120"/>
      <c r="E30" s="120"/>
      <c r="F30" s="124"/>
      <c r="G30" s="37">
        <v>0</v>
      </c>
      <c r="H30" s="42">
        <f>$H$12</f>
        <v>0</v>
      </c>
      <c r="I30" s="39">
        <f t="shared" si="2"/>
        <v>0</v>
      </c>
      <c r="J30" s="127"/>
      <c r="K30" s="1"/>
    </row>
    <row r="31" spans="1:11" ht="25.9" customHeight="1">
      <c r="A31" s="1"/>
      <c r="B31" s="137" t="s">
        <v>31</v>
      </c>
      <c r="C31" s="139">
        <f>$C$13</f>
        <v>92</v>
      </c>
      <c r="D31" s="148">
        <f>$D$13</f>
        <v>0</v>
      </c>
      <c r="E31" s="142">
        <v>100</v>
      </c>
      <c r="F31" s="144">
        <f>ROUNDDOWN((C31*D31*(100/100)),2)</f>
        <v>0</v>
      </c>
      <c r="G31" s="146">
        <v>0</v>
      </c>
      <c r="H31" s="148">
        <f>$H$13</f>
        <v>0</v>
      </c>
      <c r="I31" s="130">
        <f t="shared" si="2"/>
        <v>0</v>
      </c>
      <c r="J31" s="132">
        <f>ROUNDDOWN((F31+I31),0)</f>
        <v>0</v>
      </c>
      <c r="K31" s="1"/>
    </row>
    <row r="32" spans="1:11" ht="25.9" customHeight="1">
      <c r="A32" s="1"/>
      <c r="B32" s="138"/>
      <c r="C32" s="140"/>
      <c r="D32" s="297"/>
      <c r="E32" s="143"/>
      <c r="F32" s="145"/>
      <c r="G32" s="147"/>
      <c r="H32" s="149"/>
      <c r="I32" s="131"/>
      <c r="J32" s="133"/>
      <c r="K32" s="1"/>
    </row>
    <row r="33" spans="1:11" ht="25.9" customHeight="1">
      <c r="A33" s="1"/>
      <c r="B33" s="134" t="s">
        <v>32</v>
      </c>
      <c r="C33" s="110">
        <f>$C$9</f>
        <v>92</v>
      </c>
      <c r="D33" s="135">
        <f>$D$9</f>
        <v>0</v>
      </c>
      <c r="E33" s="118">
        <v>100</v>
      </c>
      <c r="F33" s="122">
        <f>ROUNDDOWN((C33*D33*((185-E33)/100)),2)</f>
        <v>0</v>
      </c>
      <c r="G33" s="40">
        <v>11906</v>
      </c>
      <c r="H33" s="42">
        <f>$H$9</f>
        <v>0</v>
      </c>
      <c r="I33" s="43">
        <f t="shared" ref="I33:I37" si="3">ROUNDDOWN(G33*H33,2)</f>
        <v>0</v>
      </c>
      <c r="J33" s="136">
        <f>ROUNDDOWN((F33)+SUM(I33:I36),0)</f>
        <v>0</v>
      </c>
      <c r="K33" s="1"/>
    </row>
    <row r="34" spans="1:11" ht="25.9" customHeight="1">
      <c r="A34" s="1"/>
      <c r="B34" s="99"/>
      <c r="C34" s="110"/>
      <c r="D34" s="135"/>
      <c r="E34" s="118"/>
      <c r="F34" s="122"/>
      <c r="G34" s="37">
        <v>0</v>
      </c>
      <c r="H34" s="68">
        <f>$H$10</f>
        <v>0</v>
      </c>
      <c r="I34" s="39">
        <f t="shared" si="3"/>
        <v>0</v>
      </c>
      <c r="J34" s="126"/>
      <c r="K34" s="1"/>
    </row>
    <row r="35" spans="1:11" ht="25.9" customHeight="1">
      <c r="A35" s="1"/>
      <c r="B35" s="225"/>
      <c r="C35" s="111"/>
      <c r="D35" s="119"/>
      <c r="E35" s="119"/>
      <c r="F35" s="123"/>
      <c r="G35" s="40">
        <v>0</v>
      </c>
      <c r="H35" s="68">
        <f>$H$11</f>
        <v>0</v>
      </c>
      <c r="I35" s="43">
        <f t="shared" si="3"/>
        <v>0</v>
      </c>
      <c r="J35" s="126"/>
      <c r="K35" s="1"/>
    </row>
    <row r="36" spans="1:11" ht="25.9" customHeight="1">
      <c r="A36" s="1"/>
      <c r="B36" s="226"/>
      <c r="C36" s="112"/>
      <c r="D36" s="120"/>
      <c r="E36" s="120"/>
      <c r="F36" s="124"/>
      <c r="G36" s="37">
        <v>0</v>
      </c>
      <c r="H36" s="42">
        <f>$H$12</f>
        <v>0</v>
      </c>
      <c r="I36" s="39">
        <f t="shared" si="3"/>
        <v>0</v>
      </c>
      <c r="J36" s="127"/>
      <c r="K36" s="1"/>
    </row>
    <row r="37" spans="1:11" ht="25.9" customHeight="1">
      <c r="A37" s="1"/>
      <c r="B37" s="137" t="s">
        <v>33</v>
      </c>
      <c r="C37" s="139">
        <f>$C$13</f>
        <v>92</v>
      </c>
      <c r="D37" s="148">
        <f>$D$13</f>
        <v>0</v>
      </c>
      <c r="E37" s="142">
        <v>100</v>
      </c>
      <c r="F37" s="144">
        <f>ROUNDDOWN((C37*D37*(100/100)),2)</f>
        <v>0</v>
      </c>
      <c r="G37" s="146">
        <v>0</v>
      </c>
      <c r="H37" s="148">
        <f>$H$13</f>
        <v>0</v>
      </c>
      <c r="I37" s="130">
        <f t="shared" si="3"/>
        <v>0</v>
      </c>
      <c r="J37" s="132">
        <f>ROUNDDOWN((F37+I37),0)</f>
        <v>0</v>
      </c>
      <c r="K37" s="1"/>
    </row>
    <row r="38" spans="1:11" ht="25.9" customHeight="1">
      <c r="A38" s="1"/>
      <c r="B38" s="138"/>
      <c r="C38" s="140"/>
      <c r="D38" s="297"/>
      <c r="E38" s="143"/>
      <c r="F38" s="145"/>
      <c r="G38" s="147"/>
      <c r="H38" s="149"/>
      <c r="I38" s="131"/>
      <c r="J38" s="133"/>
      <c r="K38" s="1"/>
    </row>
    <row r="39" spans="1:11" ht="25.9" customHeight="1">
      <c r="A39" s="1"/>
      <c r="B39" s="134" t="s">
        <v>34</v>
      </c>
      <c r="C39" s="110">
        <f>$C$9</f>
        <v>92</v>
      </c>
      <c r="D39" s="135">
        <f>$D$9</f>
        <v>0</v>
      </c>
      <c r="E39" s="118">
        <v>100</v>
      </c>
      <c r="F39" s="122">
        <f>ROUNDDOWN((C39*D39*((185-E39)/100)),2)</f>
        <v>0</v>
      </c>
      <c r="G39" s="40">
        <v>11010</v>
      </c>
      <c r="H39" s="42">
        <f>$H$9</f>
        <v>0</v>
      </c>
      <c r="I39" s="43">
        <f t="shared" ref="I39:I43" si="4">ROUNDDOWN(G39*H39,2)</f>
        <v>0</v>
      </c>
      <c r="J39" s="136">
        <f>ROUNDDOWN((F39)+SUM(I39:I42),0)</f>
        <v>0</v>
      </c>
      <c r="K39" s="1"/>
    </row>
    <row r="40" spans="1:11" ht="25.9" customHeight="1">
      <c r="A40" s="1"/>
      <c r="B40" s="99"/>
      <c r="C40" s="110"/>
      <c r="D40" s="135"/>
      <c r="E40" s="118"/>
      <c r="F40" s="122"/>
      <c r="G40" s="37">
        <v>0</v>
      </c>
      <c r="H40" s="68">
        <f>$H$10</f>
        <v>0</v>
      </c>
      <c r="I40" s="39">
        <f t="shared" si="4"/>
        <v>0</v>
      </c>
      <c r="J40" s="126"/>
      <c r="K40" s="1"/>
    </row>
    <row r="41" spans="1:11" ht="25.9" customHeight="1">
      <c r="A41" s="1"/>
      <c r="B41" s="225"/>
      <c r="C41" s="111"/>
      <c r="D41" s="119"/>
      <c r="E41" s="119"/>
      <c r="F41" s="123"/>
      <c r="G41" s="40">
        <v>0</v>
      </c>
      <c r="H41" s="68">
        <f>$H$11</f>
        <v>0</v>
      </c>
      <c r="I41" s="43">
        <f t="shared" si="4"/>
        <v>0</v>
      </c>
      <c r="J41" s="126"/>
      <c r="K41" s="1"/>
    </row>
    <row r="42" spans="1:11" ht="25.9" customHeight="1">
      <c r="A42" s="1"/>
      <c r="B42" s="226"/>
      <c r="C42" s="112"/>
      <c r="D42" s="120"/>
      <c r="E42" s="120"/>
      <c r="F42" s="124"/>
      <c r="G42" s="37">
        <v>0</v>
      </c>
      <c r="H42" s="42">
        <f>$H$12</f>
        <v>0</v>
      </c>
      <c r="I42" s="39">
        <f t="shared" si="4"/>
        <v>0</v>
      </c>
      <c r="J42" s="127"/>
      <c r="K42" s="1"/>
    </row>
    <row r="43" spans="1:11" ht="25.9" customHeight="1">
      <c r="A43" s="1"/>
      <c r="B43" s="137" t="s">
        <v>35</v>
      </c>
      <c r="C43" s="139">
        <f>$C$13</f>
        <v>92</v>
      </c>
      <c r="D43" s="148">
        <f>$D$13</f>
        <v>0</v>
      </c>
      <c r="E43" s="142">
        <v>100</v>
      </c>
      <c r="F43" s="144">
        <f>ROUNDDOWN((C43*D43*(100/100)),2)</f>
        <v>0</v>
      </c>
      <c r="G43" s="146">
        <v>0</v>
      </c>
      <c r="H43" s="148">
        <f>$H$13</f>
        <v>0</v>
      </c>
      <c r="I43" s="130">
        <f t="shared" si="4"/>
        <v>0</v>
      </c>
      <c r="J43" s="132">
        <f>ROUNDDOWN((F43+I43),0)</f>
        <v>0</v>
      </c>
      <c r="K43" s="1"/>
    </row>
    <row r="44" spans="1:11" ht="25.9" customHeight="1">
      <c r="A44" s="1"/>
      <c r="B44" s="138"/>
      <c r="C44" s="140"/>
      <c r="D44" s="297"/>
      <c r="E44" s="143"/>
      <c r="F44" s="145"/>
      <c r="G44" s="147"/>
      <c r="H44" s="149"/>
      <c r="I44" s="131"/>
      <c r="J44" s="133"/>
      <c r="K44" s="1"/>
    </row>
    <row r="45" spans="1:11" ht="25.9" customHeight="1">
      <c r="A45" s="1"/>
      <c r="B45" s="134" t="s">
        <v>36</v>
      </c>
      <c r="C45" s="110">
        <f>$C$9</f>
        <v>92</v>
      </c>
      <c r="D45" s="135">
        <f>$D$9</f>
        <v>0</v>
      </c>
      <c r="E45" s="118">
        <v>100</v>
      </c>
      <c r="F45" s="122">
        <f>ROUNDDOWN((C45*D45*((185-E45)/100)),2)</f>
        <v>0</v>
      </c>
      <c r="G45" s="40">
        <v>0</v>
      </c>
      <c r="H45" s="42">
        <f>$H$9</f>
        <v>0</v>
      </c>
      <c r="I45" s="43">
        <f t="shared" ref="I45:I49" si="5">ROUNDDOWN(G45*H45,2)</f>
        <v>0</v>
      </c>
      <c r="J45" s="136">
        <f>ROUNDDOWN((F45)+SUM(I45:I48),0)</f>
        <v>0</v>
      </c>
      <c r="K45" s="1"/>
    </row>
    <row r="46" spans="1:11" ht="25.9" customHeight="1">
      <c r="A46" s="1"/>
      <c r="B46" s="99"/>
      <c r="C46" s="110"/>
      <c r="D46" s="135"/>
      <c r="E46" s="118"/>
      <c r="F46" s="122"/>
      <c r="G46" s="37">
        <v>0</v>
      </c>
      <c r="H46" s="44">
        <f>$H$10</f>
        <v>0</v>
      </c>
      <c r="I46" s="39">
        <f t="shared" si="5"/>
        <v>0</v>
      </c>
      <c r="J46" s="126"/>
      <c r="K46" s="1"/>
    </row>
    <row r="47" spans="1:11" ht="25.9" customHeight="1">
      <c r="A47" s="1"/>
      <c r="B47" s="225"/>
      <c r="C47" s="111"/>
      <c r="D47" s="119"/>
      <c r="E47" s="119"/>
      <c r="F47" s="123"/>
      <c r="G47" s="40">
        <v>10011</v>
      </c>
      <c r="H47" s="42">
        <f>$H$11</f>
        <v>0</v>
      </c>
      <c r="I47" s="43">
        <f t="shared" si="5"/>
        <v>0</v>
      </c>
      <c r="J47" s="126"/>
      <c r="K47" s="1"/>
    </row>
    <row r="48" spans="1:11" ht="25.9" customHeight="1">
      <c r="A48" s="1"/>
      <c r="B48" s="226"/>
      <c r="C48" s="112"/>
      <c r="D48" s="120"/>
      <c r="E48" s="120"/>
      <c r="F48" s="124"/>
      <c r="G48" s="37">
        <v>0</v>
      </c>
      <c r="H48" s="67">
        <f>$H$12</f>
        <v>0</v>
      </c>
      <c r="I48" s="39">
        <f t="shared" si="5"/>
        <v>0</v>
      </c>
      <c r="J48" s="127"/>
      <c r="K48" s="1"/>
    </row>
    <row r="49" spans="1:11" ht="25.9" customHeight="1">
      <c r="A49" s="1"/>
      <c r="B49" s="137" t="s">
        <v>37</v>
      </c>
      <c r="C49" s="139">
        <f>$C$13</f>
        <v>92</v>
      </c>
      <c r="D49" s="148">
        <f>$D$13</f>
        <v>0</v>
      </c>
      <c r="E49" s="142">
        <v>100</v>
      </c>
      <c r="F49" s="144">
        <f>ROUNDDOWN((C49*D49*(100/100)),2)</f>
        <v>0</v>
      </c>
      <c r="G49" s="146">
        <v>0</v>
      </c>
      <c r="H49" s="148">
        <f>$H$13</f>
        <v>0</v>
      </c>
      <c r="I49" s="130">
        <f t="shared" si="5"/>
        <v>0</v>
      </c>
      <c r="J49" s="132">
        <f>ROUNDDOWN((F49+I49),0)</f>
        <v>0</v>
      </c>
      <c r="K49" s="1"/>
    </row>
    <row r="50" spans="1:11" ht="25.9" customHeight="1">
      <c r="A50" s="1"/>
      <c r="B50" s="138"/>
      <c r="C50" s="140"/>
      <c r="D50" s="297"/>
      <c r="E50" s="143"/>
      <c r="F50" s="145"/>
      <c r="G50" s="147"/>
      <c r="H50" s="149"/>
      <c r="I50" s="131"/>
      <c r="J50" s="133"/>
      <c r="K50" s="1"/>
    </row>
    <row r="51" spans="1:11" ht="25.9" customHeight="1">
      <c r="A51" s="1"/>
      <c r="B51" s="151" t="s">
        <v>38</v>
      </c>
      <c r="C51" s="153">
        <f>$C$9</f>
        <v>92</v>
      </c>
      <c r="D51" s="154">
        <f>$D$9</f>
        <v>0</v>
      </c>
      <c r="E51" s="156">
        <v>100</v>
      </c>
      <c r="F51" s="157">
        <f>ROUNDDOWN((C51*D51*((185-E51)/100)),2)</f>
        <v>0</v>
      </c>
      <c r="G51" s="45">
        <v>0</v>
      </c>
      <c r="H51" s="46">
        <f>$H$9</f>
        <v>0</v>
      </c>
      <c r="I51" s="47">
        <f t="shared" ref="I51:I55" si="6">ROUNDDOWN(G51*H51,2)</f>
        <v>0</v>
      </c>
      <c r="J51" s="158">
        <f>ROUNDDOWN((F51)+SUM(I51:I54),0)</f>
        <v>0</v>
      </c>
      <c r="K51" s="1"/>
    </row>
    <row r="52" spans="1:11" ht="25.9" customHeight="1">
      <c r="A52" s="1"/>
      <c r="B52" s="99"/>
      <c r="C52" s="110"/>
      <c r="D52" s="135"/>
      <c r="E52" s="118"/>
      <c r="F52" s="122"/>
      <c r="G52" s="37">
        <v>0</v>
      </c>
      <c r="H52" s="44">
        <f>$H$10</f>
        <v>0</v>
      </c>
      <c r="I52" s="39">
        <f t="shared" si="6"/>
        <v>0</v>
      </c>
      <c r="J52" s="126"/>
      <c r="K52" s="1"/>
    </row>
    <row r="53" spans="1:11" ht="25.9" customHeight="1">
      <c r="A53" s="1"/>
      <c r="B53" s="225"/>
      <c r="C53" s="111"/>
      <c r="D53" s="119"/>
      <c r="E53" s="119"/>
      <c r="F53" s="123"/>
      <c r="G53" s="40">
        <v>7834</v>
      </c>
      <c r="H53" s="42">
        <f>$H$11</f>
        <v>0</v>
      </c>
      <c r="I53" s="43">
        <f t="shared" si="6"/>
        <v>0</v>
      </c>
      <c r="J53" s="126"/>
      <c r="K53" s="1"/>
    </row>
    <row r="54" spans="1:11" ht="25.9" customHeight="1">
      <c r="A54" s="1"/>
      <c r="B54" s="226"/>
      <c r="C54" s="112"/>
      <c r="D54" s="120"/>
      <c r="E54" s="120"/>
      <c r="F54" s="124"/>
      <c r="G54" s="37">
        <v>0</v>
      </c>
      <c r="H54" s="67">
        <f>$H$12</f>
        <v>0</v>
      </c>
      <c r="I54" s="39">
        <f t="shared" si="6"/>
        <v>0</v>
      </c>
      <c r="J54" s="127"/>
      <c r="K54" s="1"/>
    </row>
    <row r="55" spans="1:11" ht="25.9" customHeight="1">
      <c r="A55" s="1"/>
      <c r="B55" s="137" t="s">
        <v>39</v>
      </c>
      <c r="C55" s="139">
        <f>$C$13</f>
        <v>92</v>
      </c>
      <c r="D55" s="148">
        <f>$D$13</f>
        <v>0</v>
      </c>
      <c r="E55" s="142">
        <v>100</v>
      </c>
      <c r="F55" s="144">
        <f>ROUNDDOWN((C55*D55*(100/100)),2)</f>
        <v>0</v>
      </c>
      <c r="G55" s="146">
        <v>0</v>
      </c>
      <c r="H55" s="148">
        <f>$H$13</f>
        <v>0</v>
      </c>
      <c r="I55" s="130">
        <f t="shared" si="6"/>
        <v>0</v>
      </c>
      <c r="J55" s="132">
        <f>ROUNDDOWN((F55+I55),0)</f>
        <v>0</v>
      </c>
      <c r="K55" s="1"/>
    </row>
    <row r="56" spans="1:11" ht="25.9" customHeight="1">
      <c r="A56" s="1"/>
      <c r="B56" s="138"/>
      <c r="C56" s="140"/>
      <c r="D56" s="297"/>
      <c r="E56" s="143"/>
      <c r="F56" s="145"/>
      <c r="G56" s="147"/>
      <c r="H56" s="149"/>
      <c r="I56" s="131"/>
      <c r="J56" s="133"/>
      <c r="K56" s="1"/>
    </row>
    <row r="57" spans="1:11" ht="25.9" customHeight="1">
      <c r="A57" s="1"/>
      <c r="B57" s="134" t="s">
        <v>40</v>
      </c>
      <c r="C57" s="110">
        <f>$C$9</f>
        <v>92</v>
      </c>
      <c r="D57" s="135">
        <f>$D$9</f>
        <v>0</v>
      </c>
      <c r="E57" s="118">
        <v>100</v>
      </c>
      <c r="F57" s="122">
        <f>ROUNDDOWN((C57*D57*((185-E57)/100)),2)</f>
        <v>0</v>
      </c>
      <c r="G57" s="40">
        <v>0</v>
      </c>
      <c r="H57" s="42">
        <f>$H$9</f>
        <v>0</v>
      </c>
      <c r="I57" s="43">
        <f t="shared" ref="I57:I61" si="7">ROUNDDOWN(G57*H57,2)</f>
        <v>0</v>
      </c>
      <c r="J57" s="136">
        <f>ROUNDDOWN((F57)+SUM(I57:I60),0)</f>
        <v>0</v>
      </c>
      <c r="K57" s="1"/>
    </row>
    <row r="58" spans="1:11" ht="25.9" customHeight="1">
      <c r="A58" s="1"/>
      <c r="B58" s="99"/>
      <c r="C58" s="110"/>
      <c r="D58" s="135"/>
      <c r="E58" s="118"/>
      <c r="F58" s="122"/>
      <c r="G58" s="37">
        <v>0</v>
      </c>
      <c r="H58" s="44">
        <f>$H$10</f>
        <v>0</v>
      </c>
      <c r="I58" s="39">
        <f t="shared" si="7"/>
        <v>0</v>
      </c>
      <c r="J58" s="126"/>
      <c r="K58" s="1"/>
    </row>
    <row r="59" spans="1:11" ht="25.9" customHeight="1">
      <c r="A59" s="1"/>
      <c r="B59" s="225"/>
      <c r="C59" s="111"/>
      <c r="D59" s="119"/>
      <c r="E59" s="119"/>
      <c r="F59" s="123"/>
      <c r="G59" s="40">
        <v>8267</v>
      </c>
      <c r="H59" s="42">
        <f>$H$11</f>
        <v>0</v>
      </c>
      <c r="I59" s="43">
        <f t="shared" si="7"/>
        <v>0</v>
      </c>
      <c r="J59" s="126"/>
      <c r="K59" s="1"/>
    </row>
    <row r="60" spans="1:11" ht="25.9" customHeight="1">
      <c r="A60" s="1"/>
      <c r="B60" s="226"/>
      <c r="C60" s="112"/>
      <c r="D60" s="120"/>
      <c r="E60" s="120"/>
      <c r="F60" s="124"/>
      <c r="G60" s="37">
        <v>0</v>
      </c>
      <c r="H60" s="67">
        <f>$H$12</f>
        <v>0</v>
      </c>
      <c r="I60" s="39">
        <f t="shared" si="7"/>
        <v>0</v>
      </c>
      <c r="J60" s="127"/>
      <c r="K60" s="1"/>
    </row>
    <row r="61" spans="1:11" ht="25.9" customHeight="1">
      <c r="A61" s="1"/>
      <c r="B61" s="137" t="s">
        <v>41</v>
      </c>
      <c r="C61" s="139">
        <f>$C$13</f>
        <v>92</v>
      </c>
      <c r="D61" s="148">
        <f>$D$13</f>
        <v>0</v>
      </c>
      <c r="E61" s="142">
        <v>100</v>
      </c>
      <c r="F61" s="144">
        <f>ROUNDDOWN((C61*D61*(100/100)),2)</f>
        <v>0</v>
      </c>
      <c r="G61" s="146">
        <v>0</v>
      </c>
      <c r="H61" s="148">
        <f>$H$13</f>
        <v>0</v>
      </c>
      <c r="I61" s="130">
        <f t="shared" si="7"/>
        <v>0</v>
      </c>
      <c r="J61" s="132">
        <f>ROUNDDOWN((F61+I61),0)</f>
        <v>0</v>
      </c>
      <c r="K61" s="1"/>
    </row>
    <row r="62" spans="1:11" ht="25.9" customHeight="1">
      <c r="A62" s="1"/>
      <c r="B62" s="138"/>
      <c r="C62" s="140"/>
      <c r="D62" s="297"/>
      <c r="E62" s="143"/>
      <c r="F62" s="145"/>
      <c r="G62" s="147"/>
      <c r="H62" s="149"/>
      <c r="I62" s="131"/>
      <c r="J62" s="133"/>
      <c r="K62" s="1"/>
    </row>
    <row r="63" spans="1:11" ht="25.9" customHeight="1">
      <c r="A63" s="1"/>
      <c r="B63" s="134" t="s">
        <v>42</v>
      </c>
      <c r="C63" s="110">
        <f>$C$9</f>
        <v>92</v>
      </c>
      <c r="D63" s="135">
        <f>$D$9</f>
        <v>0</v>
      </c>
      <c r="E63" s="118">
        <v>100</v>
      </c>
      <c r="F63" s="122">
        <f>ROUNDDOWN((C63*D63*((185-E63)/100)),2)</f>
        <v>0</v>
      </c>
      <c r="G63" s="40">
        <v>0</v>
      </c>
      <c r="H63" s="42">
        <f>$H$9</f>
        <v>0</v>
      </c>
      <c r="I63" s="43">
        <f t="shared" ref="I63:I67" si="8">ROUNDDOWN(G63*H63,2)</f>
        <v>0</v>
      </c>
      <c r="J63" s="136">
        <f>ROUNDDOWN((F63)+SUM(I63:I66),0)</f>
        <v>0</v>
      </c>
      <c r="K63" s="1"/>
    </row>
    <row r="64" spans="1:11" ht="25.9" customHeight="1">
      <c r="A64" s="1"/>
      <c r="B64" s="99"/>
      <c r="C64" s="110"/>
      <c r="D64" s="135"/>
      <c r="E64" s="118"/>
      <c r="F64" s="122"/>
      <c r="G64" s="37">
        <v>0</v>
      </c>
      <c r="H64" s="44">
        <f>$H$10</f>
        <v>0</v>
      </c>
      <c r="I64" s="39">
        <f t="shared" si="8"/>
        <v>0</v>
      </c>
      <c r="J64" s="126"/>
      <c r="K64" s="1"/>
    </row>
    <row r="65" spans="1:11" ht="25.9" customHeight="1">
      <c r="A65" s="1"/>
      <c r="B65" s="225"/>
      <c r="C65" s="111"/>
      <c r="D65" s="119"/>
      <c r="E65" s="119"/>
      <c r="F65" s="123"/>
      <c r="G65" s="40">
        <v>8490</v>
      </c>
      <c r="H65" s="42">
        <f>$H$11</f>
        <v>0</v>
      </c>
      <c r="I65" s="43">
        <f t="shared" si="8"/>
        <v>0</v>
      </c>
      <c r="J65" s="126"/>
      <c r="K65" s="1"/>
    </row>
    <row r="66" spans="1:11" ht="25.9" customHeight="1">
      <c r="A66" s="1"/>
      <c r="B66" s="226"/>
      <c r="C66" s="112"/>
      <c r="D66" s="120"/>
      <c r="E66" s="120"/>
      <c r="F66" s="124"/>
      <c r="G66" s="37">
        <v>0</v>
      </c>
      <c r="H66" s="67">
        <f>$H$12</f>
        <v>0</v>
      </c>
      <c r="I66" s="39">
        <f t="shared" si="8"/>
        <v>0</v>
      </c>
      <c r="J66" s="127"/>
      <c r="K66" s="1"/>
    </row>
    <row r="67" spans="1:11" ht="25.9" customHeight="1">
      <c r="A67" s="1"/>
      <c r="B67" s="137" t="s">
        <v>43</v>
      </c>
      <c r="C67" s="139">
        <f>$C$13</f>
        <v>92</v>
      </c>
      <c r="D67" s="148">
        <f>$D$13</f>
        <v>0</v>
      </c>
      <c r="E67" s="142">
        <v>100</v>
      </c>
      <c r="F67" s="144">
        <f>ROUNDDOWN((C67*D67*(100/100)),2)</f>
        <v>0</v>
      </c>
      <c r="G67" s="146">
        <v>0</v>
      </c>
      <c r="H67" s="148">
        <f>$H$13</f>
        <v>0</v>
      </c>
      <c r="I67" s="130">
        <f t="shared" si="8"/>
        <v>0</v>
      </c>
      <c r="J67" s="132">
        <f>ROUNDDOWN((F67+I67),0)</f>
        <v>0</v>
      </c>
      <c r="K67" s="1"/>
    </row>
    <row r="68" spans="1:11" ht="25.9" customHeight="1">
      <c r="A68" s="1"/>
      <c r="B68" s="138"/>
      <c r="C68" s="140"/>
      <c r="D68" s="297"/>
      <c r="E68" s="143"/>
      <c r="F68" s="145"/>
      <c r="G68" s="147"/>
      <c r="H68" s="149"/>
      <c r="I68" s="131"/>
      <c r="J68" s="133"/>
      <c r="K68" s="1"/>
    </row>
    <row r="69" spans="1:11" ht="25.9" customHeight="1">
      <c r="A69" s="1"/>
      <c r="B69" s="134" t="s">
        <v>44</v>
      </c>
      <c r="C69" s="110">
        <f>$C$9</f>
        <v>92</v>
      </c>
      <c r="D69" s="135">
        <f>$D$9</f>
        <v>0</v>
      </c>
      <c r="E69" s="118">
        <v>100</v>
      </c>
      <c r="F69" s="122">
        <f>ROUNDDOWN((C69*D69*((185-E69)/100)),2)</f>
        <v>0</v>
      </c>
      <c r="G69" s="40">
        <v>0</v>
      </c>
      <c r="H69" s="42">
        <f>$H$9</f>
        <v>0</v>
      </c>
      <c r="I69" s="43">
        <f t="shared" ref="I69:I73" si="9">ROUNDDOWN(G69*H69,2)</f>
        <v>0</v>
      </c>
      <c r="J69" s="136">
        <f>ROUNDDOWN((F69)+SUM(I69:I72),0)</f>
        <v>0</v>
      </c>
      <c r="K69" s="1"/>
    </row>
    <row r="70" spans="1:11" ht="25.9" customHeight="1">
      <c r="A70" s="1"/>
      <c r="B70" s="99"/>
      <c r="C70" s="110"/>
      <c r="D70" s="135"/>
      <c r="E70" s="118"/>
      <c r="F70" s="122"/>
      <c r="G70" s="37">
        <v>0</v>
      </c>
      <c r="H70" s="44">
        <f>$H$10</f>
        <v>0</v>
      </c>
      <c r="I70" s="39">
        <f t="shared" si="9"/>
        <v>0</v>
      </c>
      <c r="J70" s="126"/>
      <c r="K70" s="1"/>
    </row>
    <row r="71" spans="1:11" ht="25.9" customHeight="1">
      <c r="A71" s="1"/>
      <c r="B71" s="225"/>
      <c r="C71" s="111"/>
      <c r="D71" s="119"/>
      <c r="E71" s="119"/>
      <c r="F71" s="123"/>
      <c r="G71" s="40">
        <v>8341</v>
      </c>
      <c r="H71" s="42">
        <f>$H$11</f>
        <v>0</v>
      </c>
      <c r="I71" s="43">
        <f t="shared" si="9"/>
        <v>0</v>
      </c>
      <c r="J71" s="126"/>
      <c r="K71" s="1"/>
    </row>
    <row r="72" spans="1:11" ht="25.9" customHeight="1">
      <c r="A72" s="1"/>
      <c r="B72" s="226"/>
      <c r="C72" s="112"/>
      <c r="D72" s="120"/>
      <c r="E72" s="120"/>
      <c r="F72" s="124"/>
      <c r="G72" s="37">
        <v>0</v>
      </c>
      <c r="H72" s="67">
        <f>$H$12</f>
        <v>0</v>
      </c>
      <c r="I72" s="39">
        <f t="shared" si="9"/>
        <v>0</v>
      </c>
      <c r="J72" s="127"/>
      <c r="K72" s="1"/>
    </row>
    <row r="73" spans="1:11" ht="25.9" customHeight="1">
      <c r="A73" s="1"/>
      <c r="B73" s="137" t="s">
        <v>45</v>
      </c>
      <c r="C73" s="139">
        <f>$C$13</f>
        <v>92</v>
      </c>
      <c r="D73" s="148">
        <f>$D$13</f>
        <v>0</v>
      </c>
      <c r="E73" s="142">
        <v>100</v>
      </c>
      <c r="F73" s="144">
        <f>ROUNDDOWN((C73*D73*(100/100)),2)</f>
        <v>0</v>
      </c>
      <c r="G73" s="146">
        <v>0</v>
      </c>
      <c r="H73" s="148">
        <f>$H$13</f>
        <v>0</v>
      </c>
      <c r="I73" s="130">
        <f t="shared" si="9"/>
        <v>0</v>
      </c>
      <c r="J73" s="132">
        <f>ROUNDDOWN((F73+I73),0)</f>
        <v>0</v>
      </c>
      <c r="K73" s="1"/>
    </row>
    <row r="74" spans="1:11" ht="25.9" customHeight="1">
      <c r="A74" s="1"/>
      <c r="B74" s="138"/>
      <c r="C74" s="140"/>
      <c r="D74" s="297"/>
      <c r="E74" s="143"/>
      <c r="F74" s="145"/>
      <c r="G74" s="147"/>
      <c r="H74" s="149"/>
      <c r="I74" s="131"/>
      <c r="J74" s="133"/>
      <c r="K74" s="1"/>
    </row>
    <row r="75" spans="1:11" ht="25.9" customHeight="1">
      <c r="A75" s="1"/>
      <c r="B75" s="134" t="s">
        <v>46</v>
      </c>
      <c r="C75" s="110">
        <f>$C$9</f>
        <v>92</v>
      </c>
      <c r="D75" s="135">
        <f>$D$9</f>
        <v>0</v>
      </c>
      <c r="E75" s="118">
        <v>100</v>
      </c>
      <c r="F75" s="122">
        <f>ROUNDDOWN((C75*D75*((185-E75)/100)),2)</f>
        <v>0</v>
      </c>
      <c r="G75" s="40">
        <v>0</v>
      </c>
      <c r="H75" s="42">
        <f>$H$9</f>
        <v>0</v>
      </c>
      <c r="I75" s="43">
        <f t="shared" ref="I75:I79" si="10">ROUNDDOWN(G75*H75,2)</f>
        <v>0</v>
      </c>
      <c r="J75" s="136">
        <f>ROUNDDOWN((F75)+SUM(I75:I78),0)</f>
        <v>0</v>
      </c>
      <c r="K75" s="1"/>
    </row>
    <row r="76" spans="1:11" ht="25.9" customHeight="1">
      <c r="A76" s="1"/>
      <c r="B76" s="99"/>
      <c r="C76" s="110"/>
      <c r="D76" s="135"/>
      <c r="E76" s="118"/>
      <c r="F76" s="122"/>
      <c r="G76" s="37">
        <v>0</v>
      </c>
      <c r="H76" s="44">
        <f>$H$10</f>
        <v>0</v>
      </c>
      <c r="I76" s="39">
        <f t="shared" si="10"/>
        <v>0</v>
      </c>
      <c r="J76" s="126"/>
      <c r="K76" s="1"/>
    </row>
    <row r="77" spans="1:11" ht="25.9" customHeight="1">
      <c r="A77" s="1"/>
      <c r="B77" s="225"/>
      <c r="C77" s="111"/>
      <c r="D77" s="119"/>
      <c r="E77" s="119"/>
      <c r="F77" s="123"/>
      <c r="G77" s="40">
        <v>7517</v>
      </c>
      <c r="H77" s="42">
        <f>$H$11</f>
        <v>0</v>
      </c>
      <c r="I77" s="43">
        <f t="shared" si="10"/>
        <v>0</v>
      </c>
      <c r="J77" s="126"/>
      <c r="K77" s="1"/>
    </row>
    <row r="78" spans="1:11" ht="25.9" customHeight="1">
      <c r="A78" s="1"/>
      <c r="B78" s="226"/>
      <c r="C78" s="112"/>
      <c r="D78" s="120"/>
      <c r="E78" s="120"/>
      <c r="F78" s="124"/>
      <c r="G78" s="37">
        <v>0</v>
      </c>
      <c r="H78" s="67">
        <f>$H$12</f>
        <v>0</v>
      </c>
      <c r="I78" s="39">
        <f t="shared" si="10"/>
        <v>0</v>
      </c>
      <c r="J78" s="127"/>
      <c r="K78" s="1"/>
    </row>
    <row r="79" spans="1:11" ht="25.9" customHeight="1">
      <c r="A79" s="1"/>
      <c r="B79" s="137" t="s">
        <v>47</v>
      </c>
      <c r="C79" s="139">
        <f>$C$13</f>
        <v>92</v>
      </c>
      <c r="D79" s="148">
        <f>$D$13</f>
        <v>0</v>
      </c>
      <c r="E79" s="142">
        <v>100</v>
      </c>
      <c r="F79" s="144">
        <f>ROUNDDOWN((C79*D79*(100/100)),2)</f>
        <v>0</v>
      </c>
      <c r="G79" s="146">
        <v>0</v>
      </c>
      <c r="H79" s="148">
        <f>$H$13</f>
        <v>0</v>
      </c>
      <c r="I79" s="130">
        <f t="shared" si="10"/>
        <v>0</v>
      </c>
      <c r="J79" s="132">
        <f>ROUNDDOWN((F79+I79),0)</f>
        <v>0</v>
      </c>
      <c r="K79" s="1"/>
    </row>
    <row r="80" spans="1:11" ht="25.9" customHeight="1">
      <c r="A80" s="1"/>
      <c r="B80" s="138"/>
      <c r="C80" s="140"/>
      <c r="D80" s="297"/>
      <c r="E80" s="143"/>
      <c r="F80" s="145"/>
      <c r="G80" s="147"/>
      <c r="H80" s="149"/>
      <c r="I80" s="131"/>
      <c r="J80" s="133"/>
      <c r="K80" s="1"/>
    </row>
    <row r="81" spans="1:11" ht="25.9" customHeight="1">
      <c r="A81" s="1"/>
      <c r="B81" s="167" t="s">
        <v>48</v>
      </c>
      <c r="C81" s="272"/>
      <c r="D81" s="273"/>
      <c r="E81" s="273"/>
      <c r="F81" s="274"/>
      <c r="G81" s="175">
        <f>SUM(G9:G80)</f>
        <v>107331</v>
      </c>
      <c r="H81" s="177"/>
      <c r="I81" s="178"/>
      <c r="J81" s="181">
        <f>J9++J15+J21+J27+J33+J39+J45+J51+J57+J63+J69+J75</f>
        <v>0</v>
      </c>
      <c r="K81" s="1"/>
    </row>
    <row r="82" spans="1:11" ht="25.9" customHeight="1" thickBot="1">
      <c r="A82" s="1"/>
      <c r="B82" s="168"/>
      <c r="C82" s="275"/>
      <c r="D82" s="276"/>
      <c r="E82" s="276"/>
      <c r="F82" s="277"/>
      <c r="G82" s="176"/>
      <c r="H82" s="179"/>
      <c r="I82" s="180"/>
      <c r="J82" s="182"/>
      <c r="K82" s="1"/>
    </row>
    <row r="83" spans="1:11" ht="29.25" customHeight="1" thickTop="1">
      <c r="A83" s="1"/>
      <c r="B83" s="184" t="s">
        <v>49</v>
      </c>
      <c r="C83" s="51" t="s">
        <v>6</v>
      </c>
      <c r="D83" s="52" t="s">
        <v>7</v>
      </c>
      <c r="E83" s="53" t="s">
        <v>8</v>
      </c>
      <c r="F83" s="54" t="s">
        <v>9</v>
      </c>
      <c r="G83" s="186" t="s">
        <v>10</v>
      </c>
      <c r="H83" s="188" t="s">
        <v>11</v>
      </c>
      <c r="I83" s="190" t="s">
        <v>9</v>
      </c>
      <c r="J83" s="134" t="s">
        <v>50</v>
      </c>
      <c r="K83" s="1"/>
    </row>
    <row r="84" spans="1:11" ht="43.5" thickBot="1">
      <c r="A84" s="1"/>
      <c r="B84" s="185"/>
      <c r="C84" s="55" t="s">
        <v>51</v>
      </c>
      <c r="D84" s="27" t="s">
        <v>52</v>
      </c>
      <c r="E84" s="28" t="s">
        <v>53</v>
      </c>
      <c r="F84" s="29" t="s">
        <v>54</v>
      </c>
      <c r="G84" s="187"/>
      <c r="H84" s="189"/>
      <c r="I84" s="191"/>
      <c r="J84" s="192"/>
      <c r="K84" s="1"/>
    </row>
    <row r="85" spans="1:11" ht="25.9" customHeight="1">
      <c r="A85" s="1"/>
      <c r="B85" s="193" t="s">
        <v>55</v>
      </c>
      <c r="C85" s="139">
        <f>$C$13</f>
        <v>92</v>
      </c>
      <c r="D85" s="194">
        <f>$D$13</f>
        <v>0</v>
      </c>
      <c r="E85" s="117">
        <v>100</v>
      </c>
      <c r="F85" s="196">
        <f>ROUNDDOWN((C85*D85*(100/100)),2)</f>
        <v>0</v>
      </c>
      <c r="G85" s="146">
        <v>0</v>
      </c>
      <c r="H85" s="194">
        <f>$H$13</f>
        <v>0</v>
      </c>
      <c r="I85" s="206">
        <f>ROUNDDOWN(G85*H85,0)</f>
        <v>0</v>
      </c>
      <c r="J85" s="208">
        <f>J13+J19+J25+J31+J37+J43+J49+J55+J61+J67+J73+J79</f>
        <v>0</v>
      </c>
      <c r="K85" s="1"/>
    </row>
    <row r="86" spans="1:11" ht="25.9" customHeight="1" thickBot="1">
      <c r="A86" s="1"/>
      <c r="B86" s="184"/>
      <c r="C86" s="140"/>
      <c r="D86" s="195"/>
      <c r="E86" s="118"/>
      <c r="F86" s="197"/>
      <c r="G86" s="111"/>
      <c r="H86" s="205"/>
      <c r="I86" s="207"/>
      <c r="J86" s="181"/>
      <c r="K86" s="1"/>
    </row>
    <row r="87" spans="1:11" ht="25.9" customHeight="1" thickTop="1">
      <c r="A87" s="1"/>
      <c r="B87" s="209" t="s">
        <v>56</v>
      </c>
      <c r="C87" s="210"/>
      <c r="D87" s="211"/>
      <c r="E87" s="212"/>
      <c r="F87" s="213"/>
      <c r="G87" s="217">
        <f>G81</f>
        <v>107331</v>
      </c>
      <c r="H87" s="219"/>
      <c r="I87" s="220"/>
      <c r="J87" s="223">
        <f>J81+J85</f>
        <v>0</v>
      </c>
      <c r="K87" s="1"/>
    </row>
    <row r="88" spans="1:11" ht="25.9" customHeight="1" thickBot="1">
      <c r="A88" s="1"/>
      <c r="B88" s="100"/>
      <c r="C88" s="214"/>
      <c r="D88" s="215"/>
      <c r="E88" s="215"/>
      <c r="F88" s="216"/>
      <c r="G88" s="218"/>
      <c r="H88" s="221"/>
      <c r="I88" s="222"/>
      <c r="J88" s="224"/>
      <c r="K88" s="1"/>
    </row>
    <row r="89" spans="1:11" ht="19.899999999999999" customHeight="1">
      <c r="B89" s="56" t="s">
        <v>57</v>
      </c>
      <c r="C89" s="56"/>
      <c r="D89" s="56"/>
      <c r="E89" s="56"/>
      <c r="F89" s="56"/>
      <c r="G89" s="56"/>
      <c r="H89" s="56"/>
      <c r="I89" s="56"/>
      <c r="J89" s="56"/>
    </row>
    <row r="90" spans="1:11" ht="19.899999999999999" customHeight="1">
      <c r="B90" s="57" t="s">
        <v>58</v>
      </c>
      <c r="C90" s="57"/>
      <c r="D90" s="57"/>
      <c r="E90" s="57"/>
      <c r="F90" s="57"/>
      <c r="G90" s="57"/>
      <c r="H90" s="57"/>
      <c r="I90" s="57"/>
      <c r="J90" s="57"/>
    </row>
    <row r="91" spans="1:11" ht="15" customHeight="1" thickBot="1">
      <c r="B91" s="58"/>
      <c r="C91" s="58"/>
      <c r="D91" s="58"/>
      <c r="E91" s="58"/>
      <c r="F91" s="58"/>
      <c r="G91" s="58"/>
      <c r="H91" s="58"/>
      <c r="I91" s="58"/>
      <c r="J91" s="58"/>
    </row>
    <row r="92" spans="1:11" ht="19.899999999999999" customHeight="1">
      <c r="B92" s="198" t="s">
        <v>59</v>
      </c>
      <c r="C92" s="199"/>
      <c r="D92" s="59" t="s">
        <v>60</v>
      </c>
      <c r="E92" s="199" t="s">
        <v>61</v>
      </c>
      <c r="F92" s="199"/>
      <c r="G92" s="199"/>
      <c r="H92" s="199"/>
      <c r="I92" s="199"/>
      <c r="J92" s="200"/>
    </row>
    <row r="93" spans="1:11" ht="19.899999999999999" customHeight="1">
      <c r="B93" s="60" t="s">
        <v>62</v>
      </c>
      <c r="C93" s="61" t="s">
        <v>63</v>
      </c>
      <c r="D93" s="62">
        <f>$H$13</f>
        <v>0</v>
      </c>
      <c r="E93" s="201"/>
      <c r="F93" s="201"/>
      <c r="G93" s="201"/>
      <c r="H93" s="201"/>
      <c r="I93" s="201"/>
      <c r="J93" s="202"/>
    </row>
    <row r="94" spans="1:11" ht="19.899999999999999" customHeight="1" thickBot="1">
      <c r="B94" s="63"/>
      <c r="C94" s="64" t="s">
        <v>64</v>
      </c>
      <c r="D94" s="65">
        <f>$H$13</f>
        <v>0</v>
      </c>
      <c r="E94" s="203"/>
      <c r="F94" s="203"/>
      <c r="G94" s="203"/>
      <c r="H94" s="203"/>
      <c r="I94" s="203"/>
      <c r="J94" s="204"/>
    </row>
    <row r="95" spans="1:11" ht="19.899999999999999" customHeight="1"/>
    <row r="96" spans="1:11" ht="19.899999999999999" customHeight="1"/>
    <row r="97" ht="19.899999999999999" customHeight="1"/>
    <row r="98" ht="19.899999999999999" customHeight="1"/>
  </sheetData>
  <mergeCells count="212">
    <mergeCell ref="B92:C92"/>
    <mergeCell ref="E92:J92"/>
    <mergeCell ref="E93:J93"/>
    <mergeCell ref="E94:J94"/>
    <mergeCell ref="G85:G86"/>
    <mergeCell ref="H85:H86"/>
    <mergeCell ref="I85:I86"/>
    <mergeCell ref="J85:J86"/>
    <mergeCell ref="B87:B88"/>
    <mergeCell ref="C87:F88"/>
    <mergeCell ref="G87:G88"/>
    <mergeCell ref="H87:I88"/>
    <mergeCell ref="J87:J88"/>
    <mergeCell ref="B83:B84"/>
    <mergeCell ref="G83:G84"/>
    <mergeCell ref="H83:H84"/>
    <mergeCell ref="I83:I84"/>
    <mergeCell ref="J83:J84"/>
    <mergeCell ref="B85:B86"/>
    <mergeCell ref="C85:C86"/>
    <mergeCell ref="D85:D86"/>
    <mergeCell ref="E85:E86"/>
    <mergeCell ref="F85:F86"/>
    <mergeCell ref="H79:H80"/>
    <mergeCell ref="I79:I80"/>
    <mergeCell ref="J79:J80"/>
    <mergeCell ref="B81:B82"/>
    <mergeCell ref="C81:F82"/>
    <mergeCell ref="G81:G82"/>
    <mergeCell ref="H81:I82"/>
    <mergeCell ref="J81:J82"/>
    <mergeCell ref="B79:B80"/>
    <mergeCell ref="C79:C80"/>
    <mergeCell ref="D79:D80"/>
    <mergeCell ref="E79:E80"/>
    <mergeCell ref="F79:F80"/>
    <mergeCell ref="G79:G80"/>
    <mergeCell ref="H73:H74"/>
    <mergeCell ref="I73:I74"/>
    <mergeCell ref="J73:J74"/>
    <mergeCell ref="B75:B78"/>
    <mergeCell ref="C75:C78"/>
    <mergeCell ref="D75:D78"/>
    <mergeCell ref="E75:E78"/>
    <mergeCell ref="F75:F78"/>
    <mergeCell ref="J75:J78"/>
    <mergeCell ref="B73:B74"/>
    <mergeCell ref="C73:C74"/>
    <mergeCell ref="D73:D74"/>
    <mergeCell ref="E73:E74"/>
    <mergeCell ref="F73:F74"/>
    <mergeCell ref="G73:G74"/>
    <mergeCell ref="H67:H68"/>
    <mergeCell ref="I67:I68"/>
    <mergeCell ref="J67:J68"/>
    <mergeCell ref="B69:B72"/>
    <mergeCell ref="C69:C72"/>
    <mergeCell ref="D69:D72"/>
    <mergeCell ref="E69:E72"/>
    <mergeCell ref="F69:F72"/>
    <mergeCell ref="J69:J72"/>
    <mergeCell ref="B67:B68"/>
    <mergeCell ref="C67:C68"/>
    <mergeCell ref="D67:D68"/>
    <mergeCell ref="E67:E68"/>
    <mergeCell ref="F67:F68"/>
    <mergeCell ref="G67:G68"/>
    <mergeCell ref="H61:H62"/>
    <mergeCell ref="I61:I62"/>
    <mergeCell ref="J61:J62"/>
    <mergeCell ref="B63:B66"/>
    <mergeCell ref="C63:C66"/>
    <mergeCell ref="D63:D66"/>
    <mergeCell ref="E63:E66"/>
    <mergeCell ref="F63:F66"/>
    <mergeCell ref="J63:J66"/>
    <mergeCell ref="B61:B62"/>
    <mergeCell ref="C61:C62"/>
    <mergeCell ref="D61:D62"/>
    <mergeCell ref="E61:E62"/>
    <mergeCell ref="F61:F62"/>
    <mergeCell ref="G61:G62"/>
    <mergeCell ref="H55:H56"/>
    <mergeCell ref="I55:I56"/>
    <mergeCell ref="J55:J56"/>
    <mergeCell ref="B57:B60"/>
    <mergeCell ref="C57:C60"/>
    <mergeCell ref="D57:D60"/>
    <mergeCell ref="E57:E60"/>
    <mergeCell ref="F57:F60"/>
    <mergeCell ref="J57:J60"/>
    <mergeCell ref="B55:B56"/>
    <mergeCell ref="C55:C56"/>
    <mergeCell ref="D55:D56"/>
    <mergeCell ref="E55:E56"/>
    <mergeCell ref="F55:F56"/>
    <mergeCell ref="G55:G56"/>
    <mergeCell ref="H49:H50"/>
    <mergeCell ref="I49:I50"/>
    <mergeCell ref="J49:J50"/>
    <mergeCell ref="B51:B54"/>
    <mergeCell ref="C51:C54"/>
    <mergeCell ref="D51:D54"/>
    <mergeCell ref="E51:E54"/>
    <mergeCell ref="F51:F54"/>
    <mergeCell ref="J51:J54"/>
    <mergeCell ref="B49:B50"/>
    <mergeCell ref="C49:C50"/>
    <mergeCell ref="D49:D50"/>
    <mergeCell ref="E49:E50"/>
    <mergeCell ref="F49:F50"/>
    <mergeCell ref="G49:G50"/>
    <mergeCell ref="H43:H44"/>
    <mergeCell ref="I43:I44"/>
    <mergeCell ref="J43:J44"/>
    <mergeCell ref="B45:B48"/>
    <mergeCell ref="C45:C48"/>
    <mergeCell ref="D45:D48"/>
    <mergeCell ref="E45:E48"/>
    <mergeCell ref="F45:F48"/>
    <mergeCell ref="J45:J48"/>
    <mergeCell ref="B43:B44"/>
    <mergeCell ref="C43:C44"/>
    <mergeCell ref="D43:D44"/>
    <mergeCell ref="E43:E44"/>
    <mergeCell ref="F43:F44"/>
    <mergeCell ref="G43:G44"/>
    <mergeCell ref="H37:H38"/>
    <mergeCell ref="I37:I38"/>
    <mergeCell ref="J37:J38"/>
    <mergeCell ref="B39:B42"/>
    <mergeCell ref="C39:C42"/>
    <mergeCell ref="D39:D42"/>
    <mergeCell ref="E39:E42"/>
    <mergeCell ref="F39:F42"/>
    <mergeCell ref="J39:J42"/>
    <mergeCell ref="B37:B38"/>
    <mergeCell ref="C37:C38"/>
    <mergeCell ref="D37:D38"/>
    <mergeCell ref="E37:E38"/>
    <mergeCell ref="F37:F38"/>
    <mergeCell ref="G37:G38"/>
    <mergeCell ref="H31:H32"/>
    <mergeCell ref="I31:I32"/>
    <mergeCell ref="J31:J32"/>
    <mergeCell ref="B33:B36"/>
    <mergeCell ref="C33:C36"/>
    <mergeCell ref="D33:D36"/>
    <mergeCell ref="E33:E36"/>
    <mergeCell ref="F33:F36"/>
    <mergeCell ref="J33:J36"/>
    <mergeCell ref="B31:B32"/>
    <mergeCell ref="C31:C32"/>
    <mergeCell ref="D31:D32"/>
    <mergeCell ref="E31:E32"/>
    <mergeCell ref="F31:F32"/>
    <mergeCell ref="G31:G32"/>
    <mergeCell ref="H25:H26"/>
    <mergeCell ref="I25:I26"/>
    <mergeCell ref="J25:J26"/>
    <mergeCell ref="B27:B30"/>
    <mergeCell ref="C27:C30"/>
    <mergeCell ref="D27:D30"/>
    <mergeCell ref="E27:E30"/>
    <mergeCell ref="F27:F30"/>
    <mergeCell ref="J27:J30"/>
    <mergeCell ref="B25:B26"/>
    <mergeCell ref="C25:C26"/>
    <mergeCell ref="D25:D26"/>
    <mergeCell ref="E25:E26"/>
    <mergeCell ref="F25:F26"/>
    <mergeCell ref="G25:G26"/>
    <mergeCell ref="H19:H20"/>
    <mergeCell ref="I19:I20"/>
    <mergeCell ref="J19:J20"/>
    <mergeCell ref="B21:B24"/>
    <mergeCell ref="C21:C24"/>
    <mergeCell ref="D21:D24"/>
    <mergeCell ref="E21:E24"/>
    <mergeCell ref="F21:F24"/>
    <mergeCell ref="J21:J24"/>
    <mergeCell ref="B19:B20"/>
    <mergeCell ref="C19:C20"/>
    <mergeCell ref="D19:D20"/>
    <mergeCell ref="E19:E20"/>
    <mergeCell ref="F19:F20"/>
    <mergeCell ref="G19:G20"/>
    <mergeCell ref="H13:H14"/>
    <mergeCell ref="I13:I14"/>
    <mergeCell ref="J13:J14"/>
    <mergeCell ref="B15:B18"/>
    <mergeCell ref="C15:C18"/>
    <mergeCell ref="D15:D18"/>
    <mergeCell ref="E15:E18"/>
    <mergeCell ref="F15:F18"/>
    <mergeCell ref="J15:J18"/>
    <mergeCell ref="B13:B14"/>
    <mergeCell ref="C13:C14"/>
    <mergeCell ref="D13:D14"/>
    <mergeCell ref="E13:E14"/>
    <mergeCell ref="F13:F14"/>
    <mergeCell ref="G13:G14"/>
    <mergeCell ref="B2:B8"/>
    <mergeCell ref="C2:F2"/>
    <mergeCell ref="G2:I2"/>
    <mergeCell ref="J2:J3"/>
    <mergeCell ref="B9:B12"/>
    <mergeCell ref="C9:C12"/>
    <mergeCell ref="D9:D12"/>
    <mergeCell ref="E9:E12"/>
    <mergeCell ref="F9:F12"/>
    <mergeCell ref="J9:J12"/>
  </mergeCells>
  <phoneticPr fontId="7"/>
  <pageMargins left="0.78740157480314965" right="0.59055118110236227" top="0.78740157480314965" bottom="0.78740157480314965" header="0.51181102362204722" footer="0.51181102362204722"/>
  <pageSetup paperSize="9" scale="57" orientation="portrait" r:id="rId1"/>
  <headerFooter alignWithMargins="0"/>
  <rowBreaks count="1" manualBreakCount="1">
    <brk id="50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CBD79-A76E-4D78-ABA5-532344307EC5}">
  <dimension ref="A1:K98"/>
  <sheetViews>
    <sheetView view="pageBreakPreview" topLeftCell="B1" zoomScale="70" zoomScaleNormal="70" zoomScaleSheetLayoutView="70" workbookViewId="0">
      <pane xSplit="12" ySplit="14" topLeftCell="N81" activePane="bottomRight" state="frozen"/>
      <selection activeCell="B83" sqref="B83:J94"/>
      <selection pane="topRight" activeCell="B83" sqref="B83:J94"/>
      <selection pane="bottomLeft" activeCell="B83" sqref="B83:J94"/>
      <selection pane="bottomRight" activeCell="B2" sqref="B2:B8"/>
    </sheetView>
  </sheetViews>
  <sheetFormatPr defaultColWidth="9" defaultRowHeight="13.5"/>
  <cols>
    <col min="1" max="1" width="1.25" style="4" customWidth="1"/>
    <col min="2" max="2" width="21.25" style="4" bestFit="1" customWidth="1"/>
    <col min="3" max="3" width="11.75" style="4" customWidth="1"/>
    <col min="4" max="4" width="18" style="4" bestFit="1" customWidth="1"/>
    <col min="5" max="5" width="11" style="4" bestFit="1" customWidth="1"/>
    <col min="6" max="6" width="17.375" style="4" customWidth="1"/>
    <col min="7" max="7" width="16.75" style="4" bestFit="1" customWidth="1"/>
    <col min="8" max="8" width="16" style="4" bestFit="1" customWidth="1"/>
    <col min="9" max="9" width="17.375" style="4" customWidth="1"/>
    <col min="10" max="10" width="18.75" style="4" customWidth="1"/>
    <col min="11" max="11" width="3.625" style="4" customWidth="1"/>
    <col min="12" max="16384" width="9" style="4"/>
  </cols>
  <sheetData>
    <row r="1" spans="1:11" ht="19.5" thickBot="1">
      <c r="A1" s="1"/>
      <c r="B1" s="2" t="s">
        <v>0</v>
      </c>
      <c r="C1" s="3" t="s">
        <v>71</v>
      </c>
      <c r="D1" s="3"/>
      <c r="E1" s="3"/>
      <c r="F1" s="3"/>
      <c r="G1" s="3"/>
      <c r="H1" s="3"/>
      <c r="I1" s="3"/>
      <c r="J1" s="3"/>
      <c r="K1" s="1"/>
    </row>
    <row r="2" spans="1:11" ht="42.75" customHeight="1">
      <c r="A2" s="1"/>
      <c r="B2" s="98" t="s">
        <v>2</v>
      </c>
      <c r="C2" s="101" t="s">
        <v>3</v>
      </c>
      <c r="D2" s="101"/>
      <c r="E2" s="101"/>
      <c r="F2" s="102"/>
      <c r="G2" s="103" t="s">
        <v>4</v>
      </c>
      <c r="H2" s="101"/>
      <c r="I2" s="102"/>
      <c r="J2" s="104" t="s">
        <v>5</v>
      </c>
      <c r="K2" s="1"/>
    </row>
    <row r="3" spans="1:11" ht="30" customHeight="1">
      <c r="A3" s="1"/>
      <c r="B3" s="99"/>
      <c r="C3" s="5" t="s">
        <v>6</v>
      </c>
      <c r="D3" s="6" t="s">
        <v>7</v>
      </c>
      <c r="E3" s="7" t="s">
        <v>8</v>
      </c>
      <c r="F3" s="8" t="s">
        <v>9</v>
      </c>
      <c r="G3" s="9" t="s">
        <v>10</v>
      </c>
      <c r="H3" s="10" t="s">
        <v>11</v>
      </c>
      <c r="I3" s="8" t="s">
        <v>9</v>
      </c>
      <c r="J3" s="105"/>
      <c r="K3" s="1"/>
    </row>
    <row r="4" spans="1:11" ht="30" customHeight="1">
      <c r="A4" s="1"/>
      <c r="B4" s="99"/>
      <c r="C4" s="11"/>
      <c r="D4" s="12"/>
      <c r="E4" s="13"/>
      <c r="F4" s="14"/>
      <c r="G4" s="15" t="s">
        <v>12</v>
      </c>
      <c r="H4" s="16" t="s">
        <v>12</v>
      </c>
      <c r="I4" s="14"/>
      <c r="J4" s="17"/>
      <c r="K4" s="1"/>
    </row>
    <row r="5" spans="1:11" ht="30" customHeight="1">
      <c r="A5" s="1"/>
      <c r="B5" s="99"/>
      <c r="C5" s="18"/>
      <c r="D5" s="19"/>
      <c r="E5" s="20"/>
      <c r="F5" s="21"/>
      <c r="G5" s="15" t="s">
        <v>13</v>
      </c>
      <c r="H5" s="22" t="s">
        <v>13</v>
      </c>
      <c r="I5" s="21"/>
      <c r="J5" s="23"/>
      <c r="K5" s="1"/>
    </row>
    <row r="6" spans="1:11" ht="30" customHeight="1">
      <c r="A6" s="1"/>
      <c r="B6" s="99"/>
      <c r="C6" s="11"/>
      <c r="D6" s="12"/>
      <c r="E6" s="13"/>
      <c r="F6" s="14"/>
      <c r="G6" s="24" t="s">
        <v>14</v>
      </c>
      <c r="H6" s="24" t="s">
        <v>14</v>
      </c>
      <c r="I6" s="14"/>
      <c r="J6" s="17"/>
      <c r="K6" s="1"/>
    </row>
    <row r="7" spans="1:11" ht="30" customHeight="1">
      <c r="A7" s="1"/>
      <c r="B7" s="99"/>
      <c r="C7" s="18"/>
      <c r="D7" s="19"/>
      <c r="E7" s="20"/>
      <c r="F7" s="21"/>
      <c r="G7" s="25" t="s">
        <v>15</v>
      </c>
      <c r="H7" s="25" t="s">
        <v>15</v>
      </c>
      <c r="I7" s="21"/>
      <c r="J7" s="23"/>
      <c r="K7" s="1"/>
    </row>
    <row r="8" spans="1:11" ht="45" customHeight="1" thickBot="1">
      <c r="A8" s="1"/>
      <c r="B8" s="100"/>
      <c r="C8" s="26" t="s">
        <v>16</v>
      </c>
      <c r="D8" s="27" t="s">
        <v>17</v>
      </c>
      <c r="E8" s="28" t="s">
        <v>18</v>
      </c>
      <c r="F8" s="29" t="s">
        <v>19</v>
      </c>
      <c r="G8" s="30" t="s">
        <v>20</v>
      </c>
      <c r="H8" s="31" t="s">
        <v>21</v>
      </c>
      <c r="I8" s="32" t="s">
        <v>22</v>
      </c>
      <c r="J8" s="33" t="s">
        <v>23</v>
      </c>
      <c r="K8" s="1"/>
    </row>
    <row r="9" spans="1:11" ht="25.9" customHeight="1">
      <c r="A9" s="1"/>
      <c r="B9" s="106" t="s">
        <v>24</v>
      </c>
      <c r="C9" s="109">
        <v>82</v>
      </c>
      <c r="D9" s="113">
        <v>0</v>
      </c>
      <c r="E9" s="117">
        <v>100</v>
      </c>
      <c r="F9" s="121">
        <f>ROUNDDOWN((C9*D9*((185-E9)/100)),2)</f>
        <v>0</v>
      </c>
      <c r="G9" s="34">
        <v>0</v>
      </c>
      <c r="H9" s="81">
        <v>0</v>
      </c>
      <c r="I9" s="36">
        <f>ROUNDDOWN(G9*H9,2)</f>
        <v>0</v>
      </c>
      <c r="J9" s="125">
        <f>ROUNDDOWN((F9)+SUM(I9:I12),0)</f>
        <v>0</v>
      </c>
      <c r="K9" s="1"/>
    </row>
    <row r="10" spans="1:11" ht="25.9" customHeight="1">
      <c r="A10" s="1"/>
      <c r="B10" s="99"/>
      <c r="C10" s="110"/>
      <c r="D10" s="114"/>
      <c r="E10" s="118"/>
      <c r="F10" s="122"/>
      <c r="G10" s="37">
        <v>0</v>
      </c>
      <c r="H10" s="83">
        <v>0</v>
      </c>
      <c r="I10" s="39">
        <f>ROUNDDOWN(G10*H10,2)</f>
        <v>0</v>
      </c>
      <c r="J10" s="235"/>
      <c r="K10" s="1"/>
    </row>
    <row r="11" spans="1:11" ht="25.9" customHeight="1">
      <c r="A11" s="1"/>
      <c r="B11" s="225"/>
      <c r="C11" s="227"/>
      <c r="D11" s="229"/>
      <c r="E11" s="231"/>
      <c r="F11" s="321"/>
      <c r="G11" s="40">
        <v>6635</v>
      </c>
      <c r="H11" s="81">
        <v>0</v>
      </c>
      <c r="I11" s="39">
        <f>ROUNDDOWN(G11*H11,2)</f>
        <v>0</v>
      </c>
      <c r="J11" s="235"/>
      <c r="K11" s="1"/>
    </row>
    <row r="12" spans="1:11" ht="25.9" customHeight="1">
      <c r="A12" s="1"/>
      <c r="B12" s="226"/>
      <c r="C12" s="228"/>
      <c r="D12" s="230"/>
      <c r="E12" s="232"/>
      <c r="F12" s="322"/>
      <c r="G12" s="37">
        <v>0</v>
      </c>
      <c r="H12" s="85">
        <v>0</v>
      </c>
      <c r="I12" s="39">
        <f>ROUNDDOWN(G12*H12,2)</f>
        <v>0</v>
      </c>
      <c r="J12" s="236"/>
      <c r="K12" s="1"/>
    </row>
    <row r="13" spans="1:11" ht="25.9" customHeight="1">
      <c r="A13" s="1"/>
      <c r="B13" s="243" t="s">
        <v>25</v>
      </c>
      <c r="C13" s="245">
        <v>0</v>
      </c>
      <c r="D13" s="237">
        <v>0</v>
      </c>
      <c r="E13" s="247">
        <v>100</v>
      </c>
      <c r="F13" s="249">
        <f>ROUNDDOWN((C13*D13*(100/100)),2)</f>
        <v>0</v>
      </c>
      <c r="G13" s="251">
        <v>0</v>
      </c>
      <c r="H13" s="325">
        <v>0</v>
      </c>
      <c r="I13" s="239">
        <f>ROUNDDOWN(G13*H13,2)</f>
        <v>0</v>
      </c>
      <c r="J13" s="241">
        <f>ROUNDDOWN((F13+I13),0)</f>
        <v>0</v>
      </c>
      <c r="K13" s="1"/>
    </row>
    <row r="14" spans="1:11" ht="25.9" customHeight="1">
      <c r="A14" s="1"/>
      <c r="B14" s="244"/>
      <c r="C14" s="246"/>
      <c r="D14" s="238"/>
      <c r="E14" s="248"/>
      <c r="F14" s="250"/>
      <c r="G14" s="252"/>
      <c r="H14" s="326"/>
      <c r="I14" s="327"/>
      <c r="J14" s="242"/>
      <c r="K14" s="1"/>
    </row>
    <row r="15" spans="1:11" ht="25.9" customHeight="1">
      <c r="A15" s="1"/>
      <c r="B15" s="134" t="s">
        <v>26</v>
      </c>
      <c r="C15" s="110">
        <f>$C$9</f>
        <v>82</v>
      </c>
      <c r="D15" s="135">
        <f>$D$9</f>
        <v>0</v>
      </c>
      <c r="E15" s="118">
        <v>100</v>
      </c>
      <c r="F15" s="122">
        <f>ROUNDDOWN((C15*D15*((185-E15)/100)),2)</f>
        <v>0</v>
      </c>
      <c r="G15" s="40">
        <v>0</v>
      </c>
      <c r="H15" s="42">
        <f>$H$9</f>
        <v>0</v>
      </c>
      <c r="I15" s="88">
        <f t="shared" ref="I15:I19" si="0">ROUNDDOWN(G15*H15,2)</f>
        <v>0</v>
      </c>
      <c r="J15" s="136">
        <f>ROUNDDOWN((F15)+SUM(I15:I18),0)</f>
        <v>0</v>
      </c>
      <c r="K15" s="1"/>
    </row>
    <row r="16" spans="1:11" ht="25.9" customHeight="1">
      <c r="A16" s="1"/>
      <c r="B16" s="99"/>
      <c r="C16" s="110"/>
      <c r="D16" s="135"/>
      <c r="E16" s="118"/>
      <c r="F16" s="122"/>
      <c r="G16" s="37">
        <v>0</v>
      </c>
      <c r="H16" s="44">
        <f>$H$10</f>
        <v>0</v>
      </c>
      <c r="I16" s="89">
        <f t="shared" si="0"/>
        <v>0</v>
      </c>
      <c r="J16" s="126"/>
      <c r="K16" s="1"/>
    </row>
    <row r="17" spans="1:11" ht="25.9" customHeight="1">
      <c r="A17" s="1"/>
      <c r="B17" s="225"/>
      <c r="C17" s="111"/>
      <c r="D17" s="119"/>
      <c r="E17" s="119"/>
      <c r="F17" s="323"/>
      <c r="G17" s="40">
        <v>7019</v>
      </c>
      <c r="H17" s="42">
        <f>$H$11</f>
        <v>0</v>
      </c>
      <c r="I17" s="88">
        <f t="shared" si="0"/>
        <v>0</v>
      </c>
      <c r="J17" s="126"/>
      <c r="K17" s="1"/>
    </row>
    <row r="18" spans="1:11" ht="25.9" customHeight="1">
      <c r="A18" s="1"/>
      <c r="B18" s="226"/>
      <c r="C18" s="112"/>
      <c r="D18" s="120"/>
      <c r="E18" s="120"/>
      <c r="F18" s="324"/>
      <c r="G18" s="37">
        <v>0</v>
      </c>
      <c r="H18" s="67">
        <f>$H$12</f>
        <v>0</v>
      </c>
      <c r="I18" s="89">
        <f t="shared" si="0"/>
        <v>0</v>
      </c>
      <c r="J18" s="127"/>
      <c r="K18" s="1"/>
    </row>
    <row r="19" spans="1:11" ht="25.9" customHeight="1">
      <c r="A19" s="1"/>
      <c r="B19" s="243" t="s">
        <v>27</v>
      </c>
      <c r="C19" s="245">
        <f>$C$13</f>
        <v>0</v>
      </c>
      <c r="D19" s="253">
        <f>$D$13</f>
        <v>0</v>
      </c>
      <c r="E19" s="247">
        <v>100</v>
      </c>
      <c r="F19" s="249">
        <f>ROUNDDOWN((C19*D19*(100/100)),2)</f>
        <v>0</v>
      </c>
      <c r="G19" s="251">
        <v>0</v>
      </c>
      <c r="H19" s="253">
        <f>$H$13</f>
        <v>0</v>
      </c>
      <c r="I19" s="328">
        <f t="shared" si="0"/>
        <v>0</v>
      </c>
      <c r="J19" s="241">
        <f>ROUNDDOWN((F19+I19),0)</f>
        <v>0</v>
      </c>
      <c r="K19" s="1"/>
    </row>
    <row r="20" spans="1:11" ht="25.9" customHeight="1">
      <c r="A20" s="1"/>
      <c r="B20" s="244"/>
      <c r="C20" s="246"/>
      <c r="D20" s="255"/>
      <c r="E20" s="248"/>
      <c r="F20" s="250"/>
      <c r="G20" s="330"/>
      <c r="H20" s="254"/>
      <c r="I20" s="329"/>
      <c r="J20" s="242"/>
      <c r="K20" s="1"/>
    </row>
    <row r="21" spans="1:11" ht="25.9" customHeight="1">
      <c r="A21" s="1"/>
      <c r="B21" s="134" t="s">
        <v>28</v>
      </c>
      <c r="C21" s="110">
        <f>$C$9</f>
        <v>82</v>
      </c>
      <c r="D21" s="135">
        <f>$D$9</f>
        <v>0</v>
      </c>
      <c r="E21" s="118">
        <v>100</v>
      </c>
      <c r="F21" s="122">
        <f>ROUNDDOWN((C21*D21*((185-E21)/100)),2)</f>
        <v>0</v>
      </c>
      <c r="G21" s="40">
        <v>0</v>
      </c>
      <c r="H21" s="42">
        <f>$H$9</f>
        <v>0</v>
      </c>
      <c r="I21" s="88">
        <f t="shared" ref="I21:I25" si="1">ROUNDDOWN(G21*H21,2)</f>
        <v>0</v>
      </c>
      <c r="J21" s="136">
        <f>ROUNDDOWN((F21)+SUM(I21:I24),0)</f>
        <v>0</v>
      </c>
      <c r="K21" s="1"/>
    </row>
    <row r="22" spans="1:11" ht="25.9" customHeight="1">
      <c r="A22" s="1"/>
      <c r="B22" s="99"/>
      <c r="C22" s="110"/>
      <c r="D22" s="135"/>
      <c r="E22" s="118"/>
      <c r="F22" s="122"/>
      <c r="G22" s="37">
        <v>0</v>
      </c>
      <c r="H22" s="44">
        <f>$H$10</f>
        <v>0</v>
      </c>
      <c r="I22" s="89">
        <f t="shared" si="1"/>
        <v>0</v>
      </c>
      <c r="J22" s="126"/>
      <c r="K22" s="1"/>
    </row>
    <row r="23" spans="1:11" ht="25.9" customHeight="1">
      <c r="A23" s="1"/>
      <c r="B23" s="225"/>
      <c r="C23" s="111"/>
      <c r="D23" s="119"/>
      <c r="E23" s="119"/>
      <c r="F23" s="323"/>
      <c r="G23" s="40">
        <v>7571</v>
      </c>
      <c r="H23" s="42">
        <f>$H$11</f>
        <v>0</v>
      </c>
      <c r="I23" s="88">
        <f t="shared" si="1"/>
        <v>0</v>
      </c>
      <c r="J23" s="126"/>
      <c r="K23" s="1"/>
    </row>
    <row r="24" spans="1:11" ht="25.9" customHeight="1">
      <c r="A24" s="1"/>
      <c r="B24" s="226"/>
      <c r="C24" s="112"/>
      <c r="D24" s="120"/>
      <c r="E24" s="120"/>
      <c r="F24" s="324"/>
      <c r="G24" s="37">
        <v>0</v>
      </c>
      <c r="H24" s="67">
        <f>$H$12</f>
        <v>0</v>
      </c>
      <c r="I24" s="89">
        <f t="shared" si="1"/>
        <v>0</v>
      </c>
      <c r="J24" s="127"/>
      <c r="K24" s="1"/>
    </row>
    <row r="25" spans="1:11" ht="25.9" customHeight="1">
      <c r="A25" s="1"/>
      <c r="B25" s="243" t="s">
        <v>29</v>
      </c>
      <c r="C25" s="245">
        <f>$C$13</f>
        <v>0</v>
      </c>
      <c r="D25" s="253">
        <f>$D$13</f>
        <v>0</v>
      </c>
      <c r="E25" s="247">
        <v>100</v>
      </c>
      <c r="F25" s="249">
        <f>ROUNDDOWN((C25*D25*(100/100)),2)</f>
        <v>0</v>
      </c>
      <c r="G25" s="251">
        <v>0</v>
      </c>
      <c r="H25" s="253">
        <f>$H$13</f>
        <v>0</v>
      </c>
      <c r="I25" s="328">
        <f t="shared" si="1"/>
        <v>0</v>
      </c>
      <c r="J25" s="241">
        <f>ROUNDDOWN((F25+I25),0)</f>
        <v>0</v>
      </c>
      <c r="K25" s="1"/>
    </row>
    <row r="26" spans="1:11" ht="25.9" customHeight="1">
      <c r="A26" s="1"/>
      <c r="B26" s="244"/>
      <c r="C26" s="246"/>
      <c r="D26" s="255"/>
      <c r="E26" s="248"/>
      <c r="F26" s="250"/>
      <c r="G26" s="330"/>
      <c r="H26" s="254"/>
      <c r="I26" s="329"/>
      <c r="J26" s="242"/>
      <c r="K26" s="1"/>
    </row>
    <row r="27" spans="1:11" ht="25.9" customHeight="1">
      <c r="A27" s="1"/>
      <c r="B27" s="134" t="s">
        <v>30</v>
      </c>
      <c r="C27" s="110">
        <f>$C$9</f>
        <v>82</v>
      </c>
      <c r="D27" s="135">
        <f>$D$9</f>
        <v>0</v>
      </c>
      <c r="E27" s="118">
        <v>100</v>
      </c>
      <c r="F27" s="122">
        <f>ROUNDDOWN((C27*D27*((185-E27)/100)),2)</f>
        <v>0</v>
      </c>
      <c r="G27" s="40">
        <v>8374</v>
      </c>
      <c r="H27" s="42">
        <f>$H$9</f>
        <v>0</v>
      </c>
      <c r="I27" s="88">
        <f t="shared" ref="I27:I31" si="2">ROUNDDOWN(G27*H27,2)</f>
        <v>0</v>
      </c>
      <c r="J27" s="136">
        <f>ROUNDDOWN((F27)+SUM(I27:I30),0)</f>
        <v>0</v>
      </c>
      <c r="K27" s="1"/>
    </row>
    <row r="28" spans="1:11" ht="25.9" customHeight="1">
      <c r="A28" s="1"/>
      <c r="B28" s="99"/>
      <c r="C28" s="110"/>
      <c r="D28" s="135"/>
      <c r="E28" s="118"/>
      <c r="F28" s="122"/>
      <c r="G28" s="37">
        <v>0</v>
      </c>
      <c r="H28" s="68">
        <f>$H$10</f>
        <v>0</v>
      </c>
      <c r="I28" s="89">
        <f t="shared" si="2"/>
        <v>0</v>
      </c>
      <c r="J28" s="126"/>
      <c r="K28" s="1"/>
    </row>
    <row r="29" spans="1:11" ht="25.9" customHeight="1">
      <c r="A29" s="1"/>
      <c r="B29" s="225"/>
      <c r="C29" s="111"/>
      <c r="D29" s="119"/>
      <c r="E29" s="119"/>
      <c r="F29" s="323"/>
      <c r="G29" s="40">
        <v>0</v>
      </c>
      <c r="H29" s="68">
        <f>$H$11</f>
        <v>0</v>
      </c>
      <c r="I29" s="88">
        <f t="shared" si="2"/>
        <v>0</v>
      </c>
      <c r="J29" s="126"/>
      <c r="K29" s="1"/>
    </row>
    <row r="30" spans="1:11" ht="25.9" customHeight="1">
      <c r="A30" s="1"/>
      <c r="B30" s="226"/>
      <c r="C30" s="112"/>
      <c r="D30" s="120"/>
      <c r="E30" s="120"/>
      <c r="F30" s="324"/>
      <c r="G30" s="37">
        <v>0</v>
      </c>
      <c r="H30" s="42">
        <f>$H$12</f>
        <v>0</v>
      </c>
      <c r="I30" s="89">
        <f t="shared" si="2"/>
        <v>0</v>
      </c>
      <c r="J30" s="127"/>
      <c r="K30" s="1"/>
    </row>
    <row r="31" spans="1:11" ht="25.9" customHeight="1">
      <c r="A31" s="1"/>
      <c r="B31" s="243" t="s">
        <v>31</v>
      </c>
      <c r="C31" s="245">
        <f>$C$13</f>
        <v>0</v>
      </c>
      <c r="D31" s="253">
        <f>$D$13</f>
        <v>0</v>
      </c>
      <c r="E31" s="247">
        <v>100</v>
      </c>
      <c r="F31" s="249">
        <f>ROUNDDOWN((C31*D31*(100/100)),2)</f>
        <v>0</v>
      </c>
      <c r="G31" s="251">
        <v>0</v>
      </c>
      <c r="H31" s="253">
        <f>$H$13</f>
        <v>0</v>
      </c>
      <c r="I31" s="328">
        <f t="shared" si="2"/>
        <v>0</v>
      </c>
      <c r="J31" s="241">
        <f>ROUNDDOWN((F31+I31),0)</f>
        <v>0</v>
      </c>
      <c r="K31" s="1"/>
    </row>
    <row r="32" spans="1:11" ht="25.9" customHeight="1">
      <c r="A32" s="1"/>
      <c r="B32" s="244"/>
      <c r="C32" s="246"/>
      <c r="D32" s="255"/>
      <c r="E32" s="248"/>
      <c r="F32" s="250"/>
      <c r="G32" s="330"/>
      <c r="H32" s="254"/>
      <c r="I32" s="329"/>
      <c r="J32" s="242"/>
      <c r="K32" s="1"/>
    </row>
    <row r="33" spans="1:11" ht="25.9" customHeight="1">
      <c r="A33" s="1"/>
      <c r="B33" s="134" t="s">
        <v>32</v>
      </c>
      <c r="C33" s="110">
        <f>$C$9</f>
        <v>82</v>
      </c>
      <c r="D33" s="135">
        <f>$D$9</f>
        <v>0</v>
      </c>
      <c r="E33" s="118">
        <v>100</v>
      </c>
      <c r="F33" s="122">
        <f>ROUNDDOWN((C33*D33*((185-E33)/100)),2)</f>
        <v>0</v>
      </c>
      <c r="G33" s="40">
        <v>6676</v>
      </c>
      <c r="H33" s="42">
        <f>$H$9</f>
        <v>0</v>
      </c>
      <c r="I33" s="88">
        <f t="shared" ref="I33:I37" si="3">ROUNDDOWN(G33*H33,2)</f>
        <v>0</v>
      </c>
      <c r="J33" s="136">
        <f>ROUNDDOWN((F33)+SUM(I33:I36),0)</f>
        <v>0</v>
      </c>
      <c r="K33" s="1"/>
    </row>
    <row r="34" spans="1:11" ht="25.9" customHeight="1">
      <c r="A34" s="1"/>
      <c r="B34" s="99"/>
      <c r="C34" s="110"/>
      <c r="D34" s="135"/>
      <c r="E34" s="118"/>
      <c r="F34" s="122"/>
      <c r="G34" s="37">
        <v>0</v>
      </c>
      <c r="H34" s="68">
        <f>$H$10</f>
        <v>0</v>
      </c>
      <c r="I34" s="89">
        <f t="shared" si="3"/>
        <v>0</v>
      </c>
      <c r="J34" s="126"/>
      <c r="K34" s="1"/>
    </row>
    <row r="35" spans="1:11" ht="25.9" customHeight="1">
      <c r="A35" s="1"/>
      <c r="B35" s="225"/>
      <c r="C35" s="111"/>
      <c r="D35" s="119"/>
      <c r="E35" s="119"/>
      <c r="F35" s="323"/>
      <c r="G35" s="40">
        <v>0</v>
      </c>
      <c r="H35" s="68">
        <f>$H$11</f>
        <v>0</v>
      </c>
      <c r="I35" s="88">
        <f t="shared" si="3"/>
        <v>0</v>
      </c>
      <c r="J35" s="126"/>
      <c r="K35" s="1"/>
    </row>
    <row r="36" spans="1:11" ht="25.9" customHeight="1">
      <c r="A36" s="1"/>
      <c r="B36" s="226"/>
      <c r="C36" s="112"/>
      <c r="D36" s="120"/>
      <c r="E36" s="120"/>
      <c r="F36" s="324"/>
      <c r="G36" s="37">
        <v>0</v>
      </c>
      <c r="H36" s="42">
        <f>$H$12</f>
        <v>0</v>
      </c>
      <c r="I36" s="89">
        <f t="shared" si="3"/>
        <v>0</v>
      </c>
      <c r="J36" s="127"/>
      <c r="K36" s="1"/>
    </row>
    <row r="37" spans="1:11" ht="25.9" customHeight="1">
      <c r="A37" s="1"/>
      <c r="B37" s="243" t="s">
        <v>33</v>
      </c>
      <c r="C37" s="245">
        <f>$C$13</f>
        <v>0</v>
      </c>
      <c r="D37" s="253">
        <f>$D$13</f>
        <v>0</v>
      </c>
      <c r="E37" s="247">
        <v>100</v>
      </c>
      <c r="F37" s="249">
        <f>ROUNDDOWN((C37*D37*(100/100)),2)</f>
        <v>0</v>
      </c>
      <c r="G37" s="251">
        <v>0</v>
      </c>
      <c r="H37" s="253">
        <f>$H$13</f>
        <v>0</v>
      </c>
      <c r="I37" s="328">
        <f t="shared" si="3"/>
        <v>0</v>
      </c>
      <c r="J37" s="241">
        <f>ROUNDDOWN((F37+I37),0)</f>
        <v>0</v>
      </c>
      <c r="K37" s="1"/>
    </row>
    <row r="38" spans="1:11" ht="25.9" customHeight="1">
      <c r="A38" s="1"/>
      <c r="B38" s="244"/>
      <c r="C38" s="246"/>
      <c r="D38" s="255"/>
      <c r="E38" s="248"/>
      <c r="F38" s="250"/>
      <c r="G38" s="330"/>
      <c r="H38" s="254"/>
      <c r="I38" s="329"/>
      <c r="J38" s="242"/>
      <c r="K38" s="1"/>
    </row>
    <row r="39" spans="1:11" ht="25.9" customHeight="1">
      <c r="A39" s="1"/>
      <c r="B39" s="134" t="s">
        <v>34</v>
      </c>
      <c r="C39" s="110">
        <f>$C$9</f>
        <v>82</v>
      </c>
      <c r="D39" s="135">
        <f>$D$9</f>
        <v>0</v>
      </c>
      <c r="E39" s="118">
        <v>100</v>
      </c>
      <c r="F39" s="122">
        <f>ROUNDDOWN((C39*D39*((185-E39)/100)),2)</f>
        <v>0</v>
      </c>
      <c r="G39" s="40">
        <v>7125</v>
      </c>
      <c r="H39" s="42">
        <f>$H$9</f>
        <v>0</v>
      </c>
      <c r="I39" s="88">
        <f t="shared" ref="I39:I43" si="4">ROUNDDOWN(G39*H39,2)</f>
        <v>0</v>
      </c>
      <c r="J39" s="136">
        <f>ROUNDDOWN((F39)+SUM(I39:I42),0)</f>
        <v>0</v>
      </c>
      <c r="K39" s="1"/>
    </row>
    <row r="40" spans="1:11" ht="25.9" customHeight="1">
      <c r="A40" s="1"/>
      <c r="B40" s="99"/>
      <c r="C40" s="110"/>
      <c r="D40" s="135"/>
      <c r="E40" s="118"/>
      <c r="F40" s="122"/>
      <c r="G40" s="37">
        <v>0</v>
      </c>
      <c r="H40" s="68">
        <f>$H$10</f>
        <v>0</v>
      </c>
      <c r="I40" s="89">
        <f t="shared" si="4"/>
        <v>0</v>
      </c>
      <c r="J40" s="126"/>
      <c r="K40" s="1"/>
    </row>
    <row r="41" spans="1:11" ht="25.9" customHeight="1">
      <c r="A41" s="1"/>
      <c r="B41" s="225"/>
      <c r="C41" s="111"/>
      <c r="D41" s="119"/>
      <c r="E41" s="119"/>
      <c r="F41" s="323"/>
      <c r="G41" s="40">
        <v>0</v>
      </c>
      <c r="H41" s="68">
        <f>$H$11</f>
        <v>0</v>
      </c>
      <c r="I41" s="88">
        <f t="shared" si="4"/>
        <v>0</v>
      </c>
      <c r="J41" s="126"/>
      <c r="K41" s="1"/>
    </row>
    <row r="42" spans="1:11" ht="25.9" customHeight="1">
      <c r="A42" s="1"/>
      <c r="B42" s="226"/>
      <c r="C42" s="112"/>
      <c r="D42" s="120"/>
      <c r="E42" s="120"/>
      <c r="F42" s="324"/>
      <c r="G42" s="37">
        <v>0</v>
      </c>
      <c r="H42" s="42">
        <f>$H$12</f>
        <v>0</v>
      </c>
      <c r="I42" s="89">
        <f t="shared" si="4"/>
        <v>0</v>
      </c>
      <c r="J42" s="127"/>
      <c r="K42" s="1"/>
    </row>
    <row r="43" spans="1:11" ht="25.9" customHeight="1">
      <c r="A43" s="1"/>
      <c r="B43" s="243" t="s">
        <v>35</v>
      </c>
      <c r="C43" s="245">
        <f>$C$13</f>
        <v>0</v>
      </c>
      <c r="D43" s="253">
        <f>$D$13</f>
        <v>0</v>
      </c>
      <c r="E43" s="247">
        <v>100</v>
      </c>
      <c r="F43" s="249">
        <f>ROUNDDOWN((C43*D43*(100/100)),2)</f>
        <v>0</v>
      </c>
      <c r="G43" s="251">
        <v>0</v>
      </c>
      <c r="H43" s="253">
        <f>$H$13</f>
        <v>0</v>
      </c>
      <c r="I43" s="328">
        <f t="shared" si="4"/>
        <v>0</v>
      </c>
      <c r="J43" s="241">
        <f>ROUNDDOWN((F43+I43),0)</f>
        <v>0</v>
      </c>
      <c r="K43" s="1"/>
    </row>
    <row r="44" spans="1:11" ht="25.9" customHeight="1">
      <c r="A44" s="1"/>
      <c r="B44" s="244"/>
      <c r="C44" s="246"/>
      <c r="D44" s="255"/>
      <c r="E44" s="248"/>
      <c r="F44" s="250"/>
      <c r="G44" s="330"/>
      <c r="H44" s="254"/>
      <c r="I44" s="329"/>
      <c r="J44" s="242"/>
      <c r="K44" s="1"/>
    </row>
    <row r="45" spans="1:11" ht="25.9" customHeight="1">
      <c r="A45" s="1"/>
      <c r="B45" s="134" t="s">
        <v>36</v>
      </c>
      <c r="C45" s="110">
        <f>$C$9</f>
        <v>82</v>
      </c>
      <c r="D45" s="135">
        <f>$D$9</f>
        <v>0</v>
      </c>
      <c r="E45" s="118">
        <v>100</v>
      </c>
      <c r="F45" s="122">
        <f>ROUNDDOWN((C45*D45*((185-E45)/100)),2)</f>
        <v>0</v>
      </c>
      <c r="G45" s="40">
        <v>0</v>
      </c>
      <c r="H45" s="42">
        <f>$H$9</f>
        <v>0</v>
      </c>
      <c r="I45" s="88">
        <f t="shared" ref="I45:I49" si="5">ROUNDDOWN(G45*H45,2)</f>
        <v>0</v>
      </c>
      <c r="J45" s="136">
        <f>ROUNDDOWN((F45)+SUM(I45:I48),0)</f>
        <v>0</v>
      </c>
      <c r="K45" s="1"/>
    </row>
    <row r="46" spans="1:11" ht="25.9" customHeight="1">
      <c r="A46" s="1"/>
      <c r="B46" s="99"/>
      <c r="C46" s="110"/>
      <c r="D46" s="135"/>
      <c r="E46" s="118"/>
      <c r="F46" s="122"/>
      <c r="G46" s="37">
        <v>0</v>
      </c>
      <c r="H46" s="44">
        <f>$H$10</f>
        <v>0</v>
      </c>
      <c r="I46" s="89">
        <f t="shared" si="5"/>
        <v>0</v>
      </c>
      <c r="J46" s="126"/>
      <c r="K46" s="1"/>
    </row>
    <row r="47" spans="1:11" ht="25.9" customHeight="1">
      <c r="A47" s="1"/>
      <c r="B47" s="225"/>
      <c r="C47" s="111"/>
      <c r="D47" s="119"/>
      <c r="E47" s="119"/>
      <c r="F47" s="323"/>
      <c r="G47" s="40">
        <v>6557</v>
      </c>
      <c r="H47" s="42">
        <f>$H$11</f>
        <v>0</v>
      </c>
      <c r="I47" s="88">
        <f t="shared" si="5"/>
        <v>0</v>
      </c>
      <c r="J47" s="126"/>
      <c r="K47" s="1"/>
    </row>
    <row r="48" spans="1:11" ht="25.9" customHeight="1">
      <c r="A48" s="1"/>
      <c r="B48" s="226"/>
      <c r="C48" s="112"/>
      <c r="D48" s="120"/>
      <c r="E48" s="120"/>
      <c r="F48" s="324"/>
      <c r="G48" s="37">
        <v>0</v>
      </c>
      <c r="H48" s="67">
        <f>$H$12</f>
        <v>0</v>
      </c>
      <c r="I48" s="89">
        <f t="shared" si="5"/>
        <v>0</v>
      </c>
      <c r="J48" s="127"/>
      <c r="K48" s="1"/>
    </row>
    <row r="49" spans="1:11" ht="25.9" customHeight="1">
      <c r="A49" s="1"/>
      <c r="B49" s="243" t="s">
        <v>37</v>
      </c>
      <c r="C49" s="245">
        <f>$C$13</f>
        <v>0</v>
      </c>
      <c r="D49" s="253">
        <f>$D$13</f>
        <v>0</v>
      </c>
      <c r="E49" s="247">
        <v>100</v>
      </c>
      <c r="F49" s="249">
        <f>ROUNDDOWN((C49*D49*(100/100)),2)</f>
        <v>0</v>
      </c>
      <c r="G49" s="251">
        <v>0</v>
      </c>
      <c r="H49" s="253">
        <f>$H$13</f>
        <v>0</v>
      </c>
      <c r="I49" s="328">
        <f t="shared" si="5"/>
        <v>0</v>
      </c>
      <c r="J49" s="241">
        <f>ROUNDDOWN((F49+I49),0)</f>
        <v>0</v>
      </c>
      <c r="K49" s="1"/>
    </row>
    <row r="50" spans="1:11" ht="25.9" customHeight="1">
      <c r="A50" s="1"/>
      <c r="B50" s="244"/>
      <c r="C50" s="246"/>
      <c r="D50" s="255"/>
      <c r="E50" s="248"/>
      <c r="F50" s="250"/>
      <c r="G50" s="330"/>
      <c r="H50" s="254"/>
      <c r="I50" s="329"/>
      <c r="J50" s="242"/>
      <c r="K50" s="1"/>
    </row>
    <row r="51" spans="1:11" ht="25.9" customHeight="1">
      <c r="A51" s="1"/>
      <c r="B51" s="151" t="s">
        <v>38</v>
      </c>
      <c r="C51" s="153">
        <f>$C$9</f>
        <v>82</v>
      </c>
      <c r="D51" s="154">
        <f>$D$9</f>
        <v>0</v>
      </c>
      <c r="E51" s="156">
        <v>100</v>
      </c>
      <c r="F51" s="157">
        <f>ROUNDDOWN((C51*D51*((185-E51)/100)),2)</f>
        <v>0</v>
      </c>
      <c r="G51" s="45">
        <v>0</v>
      </c>
      <c r="H51" s="46">
        <f>$H$9</f>
        <v>0</v>
      </c>
      <c r="I51" s="90">
        <f t="shared" ref="I51:I55" si="6">ROUNDDOWN(G51*H51,2)</f>
        <v>0</v>
      </c>
      <c r="J51" s="158">
        <f>ROUNDDOWN((F51)+SUM(I51:I54),0)</f>
        <v>0</v>
      </c>
      <c r="K51" s="1"/>
    </row>
    <row r="52" spans="1:11" ht="25.9" customHeight="1">
      <c r="A52" s="1"/>
      <c r="B52" s="99"/>
      <c r="C52" s="110"/>
      <c r="D52" s="135"/>
      <c r="E52" s="118"/>
      <c r="F52" s="122"/>
      <c r="G52" s="37">
        <v>0</v>
      </c>
      <c r="H52" s="44">
        <f>$H$10</f>
        <v>0</v>
      </c>
      <c r="I52" s="89">
        <f t="shared" si="6"/>
        <v>0</v>
      </c>
      <c r="J52" s="126"/>
      <c r="K52" s="1"/>
    </row>
    <row r="53" spans="1:11" ht="25.9" customHeight="1">
      <c r="A53" s="1"/>
      <c r="B53" s="225"/>
      <c r="C53" s="111"/>
      <c r="D53" s="119"/>
      <c r="E53" s="119"/>
      <c r="F53" s="323"/>
      <c r="G53" s="40">
        <v>6602</v>
      </c>
      <c r="H53" s="42">
        <f>$H$11</f>
        <v>0</v>
      </c>
      <c r="I53" s="88">
        <f t="shared" si="6"/>
        <v>0</v>
      </c>
      <c r="J53" s="126"/>
      <c r="K53" s="1"/>
    </row>
    <row r="54" spans="1:11" ht="25.9" customHeight="1">
      <c r="A54" s="1"/>
      <c r="B54" s="226"/>
      <c r="C54" s="112"/>
      <c r="D54" s="120"/>
      <c r="E54" s="120"/>
      <c r="F54" s="324"/>
      <c r="G54" s="37">
        <v>0</v>
      </c>
      <c r="H54" s="67">
        <f>$H$12</f>
        <v>0</v>
      </c>
      <c r="I54" s="89">
        <f t="shared" si="6"/>
        <v>0</v>
      </c>
      <c r="J54" s="127"/>
      <c r="K54" s="1"/>
    </row>
    <row r="55" spans="1:11" ht="25.9" customHeight="1">
      <c r="A55" s="1"/>
      <c r="B55" s="243" t="s">
        <v>39</v>
      </c>
      <c r="C55" s="245">
        <f>$C$13</f>
        <v>0</v>
      </c>
      <c r="D55" s="253">
        <f>$D$13</f>
        <v>0</v>
      </c>
      <c r="E55" s="247">
        <v>100</v>
      </c>
      <c r="F55" s="249">
        <f>ROUNDDOWN((C55*D55*(100/100)),2)</f>
        <v>0</v>
      </c>
      <c r="G55" s="251">
        <v>0</v>
      </c>
      <c r="H55" s="253">
        <f>$H$13</f>
        <v>0</v>
      </c>
      <c r="I55" s="328">
        <f t="shared" si="6"/>
        <v>0</v>
      </c>
      <c r="J55" s="241">
        <f>ROUNDDOWN((F55+I55),0)</f>
        <v>0</v>
      </c>
      <c r="K55" s="1"/>
    </row>
    <row r="56" spans="1:11" ht="25.9" customHeight="1">
      <c r="A56" s="1"/>
      <c r="B56" s="244"/>
      <c r="C56" s="246"/>
      <c r="D56" s="255"/>
      <c r="E56" s="248"/>
      <c r="F56" s="250"/>
      <c r="G56" s="330"/>
      <c r="H56" s="254"/>
      <c r="I56" s="329"/>
      <c r="J56" s="242"/>
      <c r="K56" s="1"/>
    </row>
    <row r="57" spans="1:11" ht="25.9" customHeight="1">
      <c r="A57" s="1"/>
      <c r="B57" s="134" t="s">
        <v>40</v>
      </c>
      <c r="C57" s="110">
        <f>$C$9</f>
        <v>82</v>
      </c>
      <c r="D57" s="135">
        <f>$D$9</f>
        <v>0</v>
      </c>
      <c r="E57" s="118">
        <v>100</v>
      </c>
      <c r="F57" s="122">
        <f>ROUNDDOWN((C57*D57*((185-E57)/100)),2)</f>
        <v>0</v>
      </c>
      <c r="G57" s="40">
        <v>0</v>
      </c>
      <c r="H57" s="42">
        <f>$H$9</f>
        <v>0</v>
      </c>
      <c r="I57" s="88">
        <f t="shared" ref="I57:I61" si="7">ROUNDDOWN(G57*H57,2)</f>
        <v>0</v>
      </c>
      <c r="J57" s="136">
        <f>ROUNDDOWN((F57)+SUM(I57:I60),0)</f>
        <v>0</v>
      </c>
      <c r="K57" s="1"/>
    </row>
    <row r="58" spans="1:11" ht="25.9" customHeight="1">
      <c r="A58" s="1"/>
      <c r="B58" s="99"/>
      <c r="C58" s="110"/>
      <c r="D58" s="135"/>
      <c r="E58" s="118"/>
      <c r="F58" s="122"/>
      <c r="G58" s="37">
        <v>0</v>
      </c>
      <c r="H58" s="44">
        <f>$H$10</f>
        <v>0</v>
      </c>
      <c r="I58" s="89">
        <f t="shared" si="7"/>
        <v>0</v>
      </c>
      <c r="J58" s="126"/>
      <c r="K58" s="1"/>
    </row>
    <row r="59" spans="1:11" ht="25.9" customHeight="1">
      <c r="A59" s="1"/>
      <c r="B59" s="225"/>
      <c r="C59" s="111"/>
      <c r="D59" s="119"/>
      <c r="E59" s="119"/>
      <c r="F59" s="323"/>
      <c r="G59" s="40">
        <v>5841</v>
      </c>
      <c r="H59" s="42">
        <f>$H$11</f>
        <v>0</v>
      </c>
      <c r="I59" s="88">
        <f t="shared" si="7"/>
        <v>0</v>
      </c>
      <c r="J59" s="126"/>
      <c r="K59" s="1"/>
    </row>
    <row r="60" spans="1:11" ht="25.9" customHeight="1">
      <c r="A60" s="1"/>
      <c r="B60" s="226"/>
      <c r="C60" s="112"/>
      <c r="D60" s="120"/>
      <c r="E60" s="120"/>
      <c r="F60" s="324"/>
      <c r="G60" s="37">
        <v>0</v>
      </c>
      <c r="H60" s="67">
        <f>$H$12</f>
        <v>0</v>
      </c>
      <c r="I60" s="89">
        <f t="shared" si="7"/>
        <v>0</v>
      </c>
      <c r="J60" s="127"/>
      <c r="K60" s="1"/>
    </row>
    <row r="61" spans="1:11" ht="25.9" customHeight="1">
      <c r="A61" s="1"/>
      <c r="B61" s="243" t="s">
        <v>41</v>
      </c>
      <c r="C61" s="245">
        <f>$C$13</f>
        <v>0</v>
      </c>
      <c r="D61" s="253">
        <f>$D$13</f>
        <v>0</v>
      </c>
      <c r="E61" s="247">
        <v>100</v>
      </c>
      <c r="F61" s="249">
        <f>ROUNDDOWN((C61*D61*(100/100)),2)</f>
        <v>0</v>
      </c>
      <c r="G61" s="251">
        <v>0</v>
      </c>
      <c r="H61" s="253">
        <f>$H$13</f>
        <v>0</v>
      </c>
      <c r="I61" s="328">
        <f t="shared" si="7"/>
        <v>0</v>
      </c>
      <c r="J61" s="241">
        <f>ROUNDDOWN((F61+I61),0)</f>
        <v>0</v>
      </c>
      <c r="K61" s="1"/>
    </row>
    <row r="62" spans="1:11" ht="25.9" customHeight="1">
      <c r="A62" s="1"/>
      <c r="B62" s="244"/>
      <c r="C62" s="246"/>
      <c r="D62" s="255"/>
      <c r="E62" s="248"/>
      <c r="F62" s="250"/>
      <c r="G62" s="330"/>
      <c r="H62" s="254"/>
      <c r="I62" s="329"/>
      <c r="J62" s="242"/>
      <c r="K62" s="1"/>
    </row>
    <row r="63" spans="1:11" ht="25.9" customHeight="1">
      <c r="A63" s="1"/>
      <c r="B63" s="134" t="s">
        <v>42</v>
      </c>
      <c r="C63" s="110">
        <f>$C$9</f>
        <v>82</v>
      </c>
      <c r="D63" s="135">
        <f>$D$9</f>
        <v>0</v>
      </c>
      <c r="E63" s="118">
        <v>100</v>
      </c>
      <c r="F63" s="122">
        <f>ROUNDDOWN((C63*D63*((185-E63)/100)),2)</f>
        <v>0</v>
      </c>
      <c r="G63" s="40">
        <v>0</v>
      </c>
      <c r="H63" s="42">
        <f>$H$9</f>
        <v>0</v>
      </c>
      <c r="I63" s="88">
        <f t="shared" ref="I63:I67" si="8">ROUNDDOWN(G63*H63,2)</f>
        <v>0</v>
      </c>
      <c r="J63" s="136">
        <f>ROUNDDOWN((F63)+SUM(I63:I66),0)</f>
        <v>0</v>
      </c>
      <c r="K63" s="1"/>
    </row>
    <row r="64" spans="1:11" ht="25.9" customHeight="1">
      <c r="A64" s="1"/>
      <c r="B64" s="99"/>
      <c r="C64" s="110"/>
      <c r="D64" s="135"/>
      <c r="E64" s="118"/>
      <c r="F64" s="122"/>
      <c r="G64" s="37">
        <v>0</v>
      </c>
      <c r="H64" s="44">
        <f>$H$10</f>
        <v>0</v>
      </c>
      <c r="I64" s="89">
        <f t="shared" si="8"/>
        <v>0</v>
      </c>
      <c r="J64" s="126"/>
      <c r="K64" s="1"/>
    </row>
    <row r="65" spans="1:11" ht="25.9" customHeight="1">
      <c r="A65" s="1"/>
      <c r="B65" s="225"/>
      <c r="C65" s="111"/>
      <c r="D65" s="119"/>
      <c r="E65" s="119"/>
      <c r="F65" s="323"/>
      <c r="G65" s="40">
        <v>5671</v>
      </c>
      <c r="H65" s="42">
        <f>$H$11</f>
        <v>0</v>
      </c>
      <c r="I65" s="88">
        <f t="shared" si="8"/>
        <v>0</v>
      </c>
      <c r="J65" s="126"/>
      <c r="K65" s="1"/>
    </row>
    <row r="66" spans="1:11" ht="25.9" customHeight="1">
      <c r="A66" s="1"/>
      <c r="B66" s="226"/>
      <c r="C66" s="112"/>
      <c r="D66" s="120"/>
      <c r="E66" s="120"/>
      <c r="F66" s="324"/>
      <c r="G66" s="37">
        <v>0</v>
      </c>
      <c r="H66" s="67">
        <f>$H$12</f>
        <v>0</v>
      </c>
      <c r="I66" s="89">
        <f t="shared" si="8"/>
        <v>0</v>
      </c>
      <c r="J66" s="127"/>
      <c r="K66" s="1"/>
    </row>
    <row r="67" spans="1:11" ht="25.9" customHeight="1">
      <c r="A67" s="1"/>
      <c r="B67" s="243" t="s">
        <v>43</v>
      </c>
      <c r="C67" s="245">
        <f>$C$13</f>
        <v>0</v>
      </c>
      <c r="D67" s="253">
        <f>$D$13</f>
        <v>0</v>
      </c>
      <c r="E67" s="247">
        <v>100</v>
      </c>
      <c r="F67" s="249">
        <f>ROUNDDOWN((C67*D67*(100/100)),2)</f>
        <v>0</v>
      </c>
      <c r="G67" s="251">
        <v>0</v>
      </c>
      <c r="H67" s="253">
        <f>$H$13</f>
        <v>0</v>
      </c>
      <c r="I67" s="328">
        <f t="shared" si="8"/>
        <v>0</v>
      </c>
      <c r="J67" s="241">
        <f>ROUNDDOWN((F67+I67),0)</f>
        <v>0</v>
      </c>
      <c r="K67" s="1"/>
    </row>
    <row r="68" spans="1:11" ht="25.9" customHeight="1">
      <c r="A68" s="1"/>
      <c r="B68" s="244"/>
      <c r="C68" s="246"/>
      <c r="D68" s="255"/>
      <c r="E68" s="248"/>
      <c r="F68" s="250"/>
      <c r="G68" s="330"/>
      <c r="H68" s="254"/>
      <c r="I68" s="329"/>
      <c r="J68" s="242"/>
      <c r="K68" s="1"/>
    </row>
    <row r="69" spans="1:11" ht="25.9" customHeight="1">
      <c r="A69" s="1"/>
      <c r="B69" s="134" t="s">
        <v>44</v>
      </c>
      <c r="C69" s="110">
        <f>$C$9</f>
        <v>82</v>
      </c>
      <c r="D69" s="135">
        <f>$D$9</f>
        <v>0</v>
      </c>
      <c r="E69" s="118">
        <v>100</v>
      </c>
      <c r="F69" s="122">
        <f>ROUNDDOWN((C69*D69*((185-E69)/100)),2)</f>
        <v>0</v>
      </c>
      <c r="G69" s="40">
        <v>0</v>
      </c>
      <c r="H69" s="42">
        <f>$H$9</f>
        <v>0</v>
      </c>
      <c r="I69" s="88">
        <f t="shared" ref="I69:I73" si="9">ROUNDDOWN(G69*H69,2)</f>
        <v>0</v>
      </c>
      <c r="J69" s="136">
        <f>ROUNDDOWN((F69)+SUM(I69:I72),0)</f>
        <v>0</v>
      </c>
      <c r="K69" s="1"/>
    </row>
    <row r="70" spans="1:11" ht="25.9" customHeight="1">
      <c r="A70" s="1"/>
      <c r="B70" s="99"/>
      <c r="C70" s="110"/>
      <c r="D70" s="135"/>
      <c r="E70" s="118"/>
      <c r="F70" s="122"/>
      <c r="G70" s="37">
        <v>0</v>
      </c>
      <c r="H70" s="44">
        <f>$H$10</f>
        <v>0</v>
      </c>
      <c r="I70" s="89">
        <f t="shared" si="9"/>
        <v>0</v>
      </c>
      <c r="J70" s="126"/>
      <c r="K70" s="1"/>
    </row>
    <row r="71" spans="1:11" ht="25.9" customHeight="1">
      <c r="A71" s="1"/>
      <c r="B71" s="225"/>
      <c r="C71" s="111"/>
      <c r="D71" s="119"/>
      <c r="E71" s="119"/>
      <c r="F71" s="323"/>
      <c r="G71" s="40">
        <v>5467</v>
      </c>
      <c r="H71" s="42">
        <f>$H$11</f>
        <v>0</v>
      </c>
      <c r="I71" s="88">
        <f t="shared" si="9"/>
        <v>0</v>
      </c>
      <c r="J71" s="126"/>
      <c r="K71" s="1"/>
    </row>
    <row r="72" spans="1:11" ht="25.9" customHeight="1">
      <c r="A72" s="1"/>
      <c r="B72" s="226"/>
      <c r="C72" s="112"/>
      <c r="D72" s="120"/>
      <c r="E72" s="120"/>
      <c r="F72" s="324"/>
      <c r="G72" s="37">
        <v>0</v>
      </c>
      <c r="H72" s="67">
        <f>$H$12</f>
        <v>0</v>
      </c>
      <c r="I72" s="89">
        <f t="shared" si="9"/>
        <v>0</v>
      </c>
      <c r="J72" s="127"/>
      <c r="K72" s="1"/>
    </row>
    <row r="73" spans="1:11" ht="25.9" customHeight="1">
      <c r="A73" s="1"/>
      <c r="B73" s="243" t="s">
        <v>45</v>
      </c>
      <c r="C73" s="245">
        <f>$C$13</f>
        <v>0</v>
      </c>
      <c r="D73" s="253">
        <f>$D$13</f>
        <v>0</v>
      </c>
      <c r="E73" s="247">
        <v>100</v>
      </c>
      <c r="F73" s="249">
        <f>ROUNDDOWN((C73*D73*(100/100)),2)</f>
        <v>0</v>
      </c>
      <c r="G73" s="251">
        <v>0</v>
      </c>
      <c r="H73" s="253">
        <f>$H$13</f>
        <v>0</v>
      </c>
      <c r="I73" s="328">
        <f t="shared" si="9"/>
        <v>0</v>
      </c>
      <c r="J73" s="241">
        <f>ROUNDDOWN((F73+I73),0)</f>
        <v>0</v>
      </c>
      <c r="K73" s="1"/>
    </row>
    <row r="74" spans="1:11" ht="25.9" customHeight="1">
      <c r="A74" s="1"/>
      <c r="B74" s="244"/>
      <c r="C74" s="246"/>
      <c r="D74" s="255"/>
      <c r="E74" s="248"/>
      <c r="F74" s="250"/>
      <c r="G74" s="330"/>
      <c r="H74" s="254"/>
      <c r="I74" s="329"/>
      <c r="J74" s="242"/>
      <c r="K74" s="1"/>
    </row>
    <row r="75" spans="1:11" ht="25.9" customHeight="1">
      <c r="A75" s="1"/>
      <c r="B75" s="134" t="s">
        <v>46</v>
      </c>
      <c r="C75" s="110">
        <f>$C$9</f>
        <v>82</v>
      </c>
      <c r="D75" s="135">
        <f>$D$9</f>
        <v>0</v>
      </c>
      <c r="E75" s="118">
        <v>100</v>
      </c>
      <c r="F75" s="122">
        <f>ROUNDDOWN((C75*D75*((185-E75)/100)),2)</f>
        <v>0</v>
      </c>
      <c r="G75" s="40">
        <v>0</v>
      </c>
      <c r="H75" s="42">
        <f>$H$9</f>
        <v>0</v>
      </c>
      <c r="I75" s="88">
        <f t="shared" ref="I75:I79" si="10">ROUNDDOWN(G75*H75,2)</f>
        <v>0</v>
      </c>
      <c r="J75" s="136">
        <f>ROUNDDOWN((F75)+SUM(I75:I78),0)</f>
        <v>0</v>
      </c>
      <c r="K75" s="1"/>
    </row>
    <row r="76" spans="1:11" ht="25.9" customHeight="1">
      <c r="A76" s="1"/>
      <c r="B76" s="99"/>
      <c r="C76" s="110"/>
      <c r="D76" s="135"/>
      <c r="E76" s="118"/>
      <c r="F76" s="122"/>
      <c r="G76" s="37">
        <v>0</v>
      </c>
      <c r="H76" s="44">
        <f>$H$10</f>
        <v>0</v>
      </c>
      <c r="I76" s="89">
        <f t="shared" si="10"/>
        <v>0</v>
      </c>
      <c r="J76" s="126"/>
      <c r="K76" s="1"/>
    </row>
    <row r="77" spans="1:11" ht="25.9" customHeight="1">
      <c r="A77" s="1"/>
      <c r="B77" s="225"/>
      <c r="C77" s="111"/>
      <c r="D77" s="119"/>
      <c r="E77" s="119"/>
      <c r="F77" s="323"/>
      <c r="G77" s="40">
        <v>5377</v>
      </c>
      <c r="H77" s="42">
        <f>$H$11</f>
        <v>0</v>
      </c>
      <c r="I77" s="88">
        <f t="shared" si="10"/>
        <v>0</v>
      </c>
      <c r="J77" s="126"/>
      <c r="K77" s="1"/>
    </row>
    <row r="78" spans="1:11" ht="25.9" customHeight="1">
      <c r="A78" s="1"/>
      <c r="B78" s="226"/>
      <c r="C78" s="112"/>
      <c r="D78" s="120"/>
      <c r="E78" s="120"/>
      <c r="F78" s="324"/>
      <c r="G78" s="37">
        <v>0</v>
      </c>
      <c r="H78" s="67">
        <f>$H$12</f>
        <v>0</v>
      </c>
      <c r="I78" s="89">
        <f t="shared" si="10"/>
        <v>0</v>
      </c>
      <c r="J78" s="127"/>
      <c r="K78" s="1"/>
    </row>
    <row r="79" spans="1:11" ht="25.9" customHeight="1">
      <c r="A79" s="1"/>
      <c r="B79" s="243" t="s">
        <v>47</v>
      </c>
      <c r="C79" s="245">
        <f>$C$13</f>
        <v>0</v>
      </c>
      <c r="D79" s="253">
        <f>$D$13</f>
        <v>0</v>
      </c>
      <c r="E79" s="247">
        <v>100</v>
      </c>
      <c r="F79" s="249">
        <f>ROUNDDOWN((C79*D79*(100/100)),2)</f>
        <v>0</v>
      </c>
      <c r="G79" s="251">
        <v>0</v>
      </c>
      <c r="H79" s="253">
        <f>$H$13</f>
        <v>0</v>
      </c>
      <c r="I79" s="328">
        <f t="shared" si="10"/>
        <v>0</v>
      </c>
      <c r="J79" s="241">
        <f>ROUNDDOWN((F79+I79),0)</f>
        <v>0</v>
      </c>
      <c r="K79" s="1"/>
    </row>
    <row r="80" spans="1:11" ht="25.9" customHeight="1">
      <c r="A80" s="1"/>
      <c r="B80" s="278"/>
      <c r="C80" s="279"/>
      <c r="D80" s="280"/>
      <c r="E80" s="281"/>
      <c r="F80" s="282"/>
      <c r="G80" s="332"/>
      <c r="H80" s="269"/>
      <c r="I80" s="331"/>
      <c r="J80" s="271"/>
      <c r="K80" s="1"/>
    </row>
    <row r="81" spans="1:11" ht="25.9" customHeight="1">
      <c r="A81" s="1"/>
      <c r="B81" s="167" t="s">
        <v>48</v>
      </c>
      <c r="C81" s="272"/>
      <c r="D81" s="273"/>
      <c r="E81" s="273"/>
      <c r="F81" s="274"/>
      <c r="G81" s="175">
        <f>SUM(G9:G80)</f>
        <v>78915</v>
      </c>
      <c r="H81" s="177"/>
      <c r="I81" s="178"/>
      <c r="J81" s="181">
        <f>J9++J15+J21+J27+J33+J39+J45+J51+J57+J63+J69+J75</f>
        <v>0</v>
      </c>
      <c r="K81" s="1"/>
    </row>
    <row r="82" spans="1:11" ht="25.9" customHeight="1" thickBot="1">
      <c r="A82" s="1"/>
      <c r="B82" s="168"/>
      <c r="C82" s="275"/>
      <c r="D82" s="276"/>
      <c r="E82" s="276"/>
      <c r="F82" s="277"/>
      <c r="G82" s="176"/>
      <c r="H82" s="179"/>
      <c r="I82" s="180"/>
      <c r="J82" s="182"/>
      <c r="K82" s="1"/>
    </row>
    <row r="83" spans="1:11" ht="29.25" customHeight="1" thickTop="1">
      <c r="A83" s="1"/>
      <c r="B83" s="333" t="s">
        <v>49</v>
      </c>
      <c r="C83" s="51" t="s">
        <v>6</v>
      </c>
      <c r="D83" s="52" t="s">
        <v>7</v>
      </c>
      <c r="E83" s="53" t="s">
        <v>8</v>
      </c>
      <c r="F83" s="54" t="s">
        <v>9</v>
      </c>
      <c r="G83" s="334" t="s">
        <v>10</v>
      </c>
      <c r="H83" s="335" t="s">
        <v>11</v>
      </c>
      <c r="I83" s="337" t="s">
        <v>9</v>
      </c>
      <c r="J83" s="338" t="s">
        <v>50</v>
      </c>
      <c r="K83" s="1"/>
    </row>
    <row r="84" spans="1:11" ht="43.5" thickBot="1">
      <c r="A84" s="1"/>
      <c r="B84" s="185"/>
      <c r="C84" s="55" t="s">
        <v>51</v>
      </c>
      <c r="D84" s="27" t="s">
        <v>52</v>
      </c>
      <c r="E84" s="28" t="s">
        <v>53</v>
      </c>
      <c r="F84" s="29" t="s">
        <v>54</v>
      </c>
      <c r="G84" s="187"/>
      <c r="H84" s="336"/>
      <c r="I84" s="191"/>
      <c r="J84" s="192"/>
      <c r="K84" s="1"/>
    </row>
    <row r="85" spans="1:11" ht="25.9" customHeight="1">
      <c r="A85" s="1"/>
      <c r="B85" s="284" t="s">
        <v>55</v>
      </c>
      <c r="C85" s="340">
        <f>$C$13</f>
        <v>0</v>
      </c>
      <c r="D85" s="286">
        <f>$D$13</f>
        <v>0</v>
      </c>
      <c r="E85" s="288">
        <v>100</v>
      </c>
      <c r="F85" s="343">
        <f>ROUNDDOWN((C85*D85*(100/100)),2)</f>
        <v>0</v>
      </c>
      <c r="G85" s="356">
        <v>0</v>
      </c>
      <c r="H85" s="286">
        <f>$H$13</f>
        <v>0</v>
      </c>
      <c r="I85" s="358">
        <f>G85*H85</f>
        <v>0</v>
      </c>
      <c r="J85" s="360">
        <f>J13+J19+J25+J31+J37+J43+J49+J55+J61+J67+J73+J79</f>
        <v>0</v>
      </c>
      <c r="K85" s="1"/>
    </row>
    <row r="86" spans="1:11" ht="25.9" customHeight="1" thickBot="1">
      <c r="A86" s="1"/>
      <c r="B86" s="339"/>
      <c r="C86" s="341"/>
      <c r="D86" s="292"/>
      <c r="E86" s="342"/>
      <c r="F86" s="344"/>
      <c r="G86" s="357"/>
      <c r="H86" s="292"/>
      <c r="I86" s="359"/>
      <c r="J86" s="361"/>
      <c r="K86" s="1"/>
    </row>
    <row r="87" spans="1:11" ht="25.9" customHeight="1" thickTop="1">
      <c r="A87" s="1"/>
      <c r="B87" s="209" t="s">
        <v>56</v>
      </c>
      <c r="C87" s="210"/>
      <c r="D87" s="212"/>
      <c r="E87" s="212"/>
      <c r="F87" s="213"/>
      <c r="G87" s="217">
        <f>G81</f>
        <v>78915</v>
      </c>
      <c r="H87" s="362"/>
      <c r="I87" s="220"/>
      <c r="J87" s="364">
        <f>J81+J85</f>
        <v>0</v>
      </c>
      <c r="K87" s="1"/>
    </row>
    <row r="88" spans="1:11" ht="25.9" customHeight="1" thickBot="1">
      <c r="A88" s="1"/>
      <c r="B88" s="100"/>
      <c r="C88" s="214"/>
      <c r="D88" s="215"/>
      <c r="E88" s="215"/>
      <c r="F88" s="216"/>
      <c r="G88" s="218"/>
      <c r="H88" s="363"/>
      <c r="I88" s="222"/>
      <c r="J88" s="365"/>
      <c r="K88" s="1"/>
    </row>
    <row r="89" spans="1:11" ht="19.899999999999999" customHeight="1">
      <c r="B89" s="56" t="s">
        <v>66</v>
      </c>
      <c r="C89" s="56"/>
      <c r="D89" s="56"/>
      <c r="E89" s="56"/>
      <c r="F89" s="56"/>
      <c r="G89" s="56"/>
      <c r="H89" s="56"/>
      <c r="I89" s="56"/>
      <c r="J89" s="56"/>
    </row>
    <row r="90" spans="1:11" ht="19.899999999999999" customHeight="1">
      <c r="B90" s="57" t="s">
        <v>58</v>
      </c>
      <c r="C90" s="57"/>
      <c r="D90" s="57"/>
      <c r="E90" s="57"/>
      <c r="F90" s="57"/>
      <c r="G90" s="57"/>
      <c r="H90" s="57"/>
      <c r="I90" s="57"/>
      <c r="J90" s="57"/>
    </row>
    <row r="91" spans="1:11" ht="15" customHeight="1" thickBot="1">
      <c r="B91" s="58"/>
      <c r="C91" s="58"/>
      <c r="D91" s="58"/>
      <c r="E91" s="58"/>
      <c r="F91" s="58"/>
      <c r="G91" s="58"/>
      <c r="H91" s="58"/>
      <c r="I91" s="58"/>
      <c r="J91" s="58"/>
    </row>
    <row r="92" spans="1:11" ht="19.899999999999999" customHeight="1">
      <c r="B92" s="345" t="s">
        <v>59</v>
      </c>
      <c r="C92" s="346"/>
      <c r="D92" s="59" t="s">
        <v>60</v>
      </c>
      <c r="E92" s="347" t="s">
        <v>61</v>
      </c>
      <c r="F92" s="348"/>
      <c r="G92" s="348"/>
      <c r="H92" s="348"/>
      <c r="I92" s="348"/>
      <c r="J92" s="349"/>
    </row>
    <row r="93" spans="1:11" ht="19.899999999999999" customHeight="1">
      <c r="B93" s="60" t="s">
        <v>62</v>
      </c>
      <c r="C93" s="61" t="s">
        <v>63</v>
      </c>
      <c r="D93" s="79"/>
      <c r="E93" s="350"/>
      <c r="F93" s="351"/>
      <c r="G93" s="351"/>
      <c r="H93" s="351"/>
      <c r="I93" s="351"/>
      <c r="J93" s="352"/>
    </row>
    <row r="94" spans="1:11" ht="19.899999999999999" customHeight="1" thickBot="1">
      <c r="B94" s="63"/>
      <c r="C94" s="64" t="s">
        <v>64</v>
      </c>
      <c r="D94" s="80"/>
      <c r="E94" s="353"/>
      <c r="F94" s="354"/>
      <c r="G94" s="354"/>
      <c r="H94" s="354"/>
      <c r="I94" s="354"/>
      <c r="J94" s="355"/>
    </row>
    <row r="95" spans="1:11" ht="19.899999999999999" customHeight="1"/>
    <row r="96" spans="1:11" ht="19.899999999999999" customHeight="1"/>
    <row r="97" ht="19.899999999999999" customHeight="1"/>
    <row r="98" ht="19.899999999999999" customHeight="1"/>
  </sheetData>
  <mergeCells count="212">
    <mergeCell ref="B92:C92"/>
    <mergeCell ref="E92:J92"/>
    <mergeCell ref="E93:J93"/>
    <mergeCell ref="E94:J94"/>
    <mergeCell ref="G85:G86"/>
    <mergeCell ref="H85:H86"/>
    <mergeCell ref="I85:I86"/>
    <mergeCell ref="J85:J86"/>
    <mergeCell ref="B87:B88"/>
    <mergeCell ref="C87:F88"/>
    <mergeCell ref="G87:G88"/>
    <mergeCell ref="H87:I88"/>
    <mergeCell ref="J87:J88"/>
    <mergeCell ref="B83:B84"/>
    <mergeCell ref="G83:G84"/>
    <mergeCell ref="H83:H84"/>
    <mergeCell ref="I83:I84"/>
    <mergeCell ref="J83:J84"/>
    <mergeCell ref="B85:B86"/>
    <mergeCell ref="C85:C86"/>
    <mergeCell ref="D85:D86"/>
    <mergeCell ref="E85:E86"/>
    <mergeCell ref="F85:F86"/>
    <mergeCell ref="H79:H80"/>
    <mergeCell ref="I79:I80"/>
    <mergeCell ref="J79:J80"/>
    <mergeCell ref="B81:B82"/>
    <mergeCell ref="C81:F82"/>
    <mergeCell ref="G81:G82"/>
    <mergeCell ref="H81:I82"/>
    <mergeCell ref="J81:J82"/>
    <mergeCell ref="B79:B80"/>
    <mergeCell ref="C79:C80"/>
    <mergeCell ref="D79:D80"/>
    <mergeCell ref="E79:E80"/>
    <mergeCell ref="F79:F80"/>
    <mergeCell ref="G79:G80"/>
    <mergeCell ref="H73:H74"/>
    <mergeCell ref="I73:I74"/>
    <mergeCell ref="J73:J74"/>
    <mergeCell ref="B75:B78"/>
    <mergeCell ref="C75:C78"/>
    <mergeCell ref="D75:D78"/>
    <mergeCell ref="E75:E78"/>
    <mergeCell ref="F75:F78"/>
    <mergeCell ref="J75:J78"/>
    <mergeCell ref="B73:B74"/>
    <mergeCell ref="C73:C74"/>
    <mergeCell ref="D73:D74"/>
    <mergeCell ref="E73:E74"/>
    <mergeCell ref="F73:F74"/>
    <mergeCell ref="G73:G74"/>
    <mergeCell ref="H67:H68"/>
    <mergeCell ref="I67:I68"/>
    <mergeCell ref="J67:J68"/>
    <mergeCell ref="B69:B72"/>
    <mergeCell ref="C69:C72"/>
    <mergeCell ref="D69:D72"/>
    <mergeCell ref="E69:E72"/>
    <mergeCell ref="F69:F72"/>
    <mergeCell ref="J69:J72"/>
    <mergeCell ref="B67:B68"/>
    <mergeCell ref="C67:C68"/>
    <mergeCell ref="D67:D68"/>
    <mergeCell ref="E67:E68"/>
    <mergeCell ref="F67:F68"/>
    <mergeCell ref="G67:G68"/>
    <mergeCell ref="H61:H62"/>
    <mergeCell ref="I61:I62"/>
    <mergeCell ref="J61:J62"/>
    <mergeCell ref="B63:B66"/>
    <mergeCell ref="C63:C66"/>
    <mergeCell ref="D63:D66"/>
    <mergeCell ref="E63:E66"/>
    <mergeCell ref="F63:F66"/>
    <mergeCell ref="J63:J66"/>
    <mergeCell ref="B61:B62"/>
    <mergeCell ref="C61:C62"/>
    <mergeCell ref="D61:D62"/>
    <mergeCell ref="E61:E62"/>
    <mergeCell ref="F61:F62"/>
    <mergeCell ref="G61:G62"/>
    <mergeCell ref="H55:H56"/>
    <mergeCell ref="I55:I56"/>
    <mergeCell ref="J55:J56"/>
    <mergeCell ref="B57:B60"/>
    <mergeCell ref="C57:C60"/>
    <mergeCell ref="D57:D60"/>
    <mergeCell ref="E57:E60"/>
    <mergeCell ref="F57:F60"/>
    <mergeCell ref="J57:J60"/>
    <mergeCell ref="B55:B56"/>
    <mergeCell ref="C55:C56"/>
    <mergeCell ref="D55:D56"/>
    <mergeCell ref="E55:E56"/>
    <mergeCell ref="F55:F56"/>
    <mergeCell ref="G55:G56"/>
    <mergeCell ref="H49:H50"/>
    <mergeCell ref="I49:I50"/>
    <mergeCell ref="J49:J50"/>
    <mergeCell ref="B51:B54"/>
    <mergeCell ref="C51:C54"/>
    <mergeCell ref="D51:D54"/>
    <mergeCell ref="E51:E54"/>
    <mergeCell ref="F51:F54"/>
    <mergeCell ref="J51:J54"/>
    <mergeCell ref="B49:B50"/>
    <mergeCell ref="C49:C50"/>
    <mergeCell ref="D49:D50"/>
    <mergeCell ref="E49:E50"/>
    <mergeCell ref="F49:F50"/>
    <mergeCell ref="G49:G50"/>
    <mergeCell ref="H43:H44"/>
    <mergeCell ref="I43:I44"/>
    <mergeCell ref="J43:J44"/>
    <mergeCell ref="B45:B48"/>
    <mergeCell ref="C45:C48"/>
    <mergeCell ref="D45:D48"/>
    <mergeCell ref="E45:E48"/>
    <mergeCell ref="F45:F48"/>
    <mergeCell ref="J45:J48"/>
    <mergeCell ref="B43:B44"/>
    <mergeCell ref="C43:C44"/>
    <mergeCell ref="D43:D44"/>
    <mergeCell ref="E43:E44"/>
    <mergeCell ref="F43:F44"/>
    <mergeCell ref="G43:G44"/>
    <mergeCell ref="H37:H38"/>
    <mergeCell ref="I37:I38"/>
    <mergeCell ref="J37:J38"/>
    <mergeCell ref="B39:B42"/>
    <mergeCell ref="C39:C42"/>
    <mergeCell ref="D39:D42"/>
    <mergeCell ref="E39:E42"/>
    <mergeCell ref="F39:F42"/>
    <mergeCell ref="J39:J42"/>
    <mergeCell ref="B37:B38"/>
    <mergeCell ref="C37:C38"/>
    <mergeCell ref="D37:D38"/>
    <mergeCell ref="E37:E38"/>
    <mergeCell ref="F37:F38"/>
    <mergeCell ref="G37:G38"/>
    <mergeCell ref="H31:H32"/>
    <mergeCell ref="I31:I32"/>
    <mergeCell ref="J31:J32"/>
    <mergeCell ref="B33:B36"/>
    <mergeCell ref="C33:C36"/>
    <mergeCell ref="D33:D36"/>
    <mergeCell ref="E33:E36"/>
    <mergeCell ref="F33:F36"/>
    <mergeCell ref="J33:J36"/>
    <mergeCell ref="B31:B32"/>
    <mergeCell ref="C31:C32"/>
    <mergeCell ref="D31:D32"/>
    <mergeCell ref="E31:E32"/>
    <mergeCell ref="F31:F32"/>
    <mergeCell ref="G31:G32"/>
    <mergeCell ref="H25:H26"/>
    <mergeCell ref="I25:I26"/>
    <mergeCell ref="J25:J26"/>
    <mergeCell ref="B27:B30"/>
    <mergeCell ref="C27:C30"/>
    <mergeCell ref="D27:D30"/>
    <mergeCell ref="E27:E30"/>
    <mergeCell ref="F27:F30"/>
    <mergeCell ref="J27:J30"/>
    <mergeCell ref="B25:B26"/>
    <mergeCell ref="C25:C26"/>
    <mergeCell ref="D25:D26"/>
    <mergeCell ref="E25:E26"/>
    <mergeCell ref="F25:F26"/>
    <mergeCell ref="G25:G26"/>
    <mergeCell ref="H19:H20"/>
    <mergeCell ref="I19:I20"/>
    <mergeCell ref="J19:J20"/>
    <mergeCell ref="B21:B24"/>
    <mergeCell ref="C21:C24"/>
    <mergeCell ref="D21:D24"/>
    <mergeCell ref="E21:E24"/>
    <mergeCell ref="F21:F24"/>
    <mergeCell ref="J21:J24"/>
    <mergeCell ref="B19:B20"/>
    <mergeCell ref="C19:C20"/>
    <mergeCell ref="D19:D20"/>
    <mergeCell ref="E19:E20"/>
    <mergeCell ref="F19:F20"/>
    <mergeCell ref="G19:G20"/>
    <mergeCell ref="H13:H14"/>
    <mergeCell ref="I13:I14"/>
    <mergeCell ref="J13:J14"/>
    <mergeCell ref="B15:B18"/>
    <mergeCell ref="C15:C18"/>
    <mergeCell ref="D15:D18"/>
    <mergeCell ref="E15:E18"/>
    <mergeCell ref="F15:F18"/>
    <mergeCell ref="J15:J18"/>
    <mergeCell ref="B13:B14"/>
    <mergeCell ref="C13:C14"/>
    <mergeCell ref="D13:D14"/>
    <mergeCell ref="E13:E14"/>
    <mergeCell ref="F13:F14"/>
    <mergeCell ref="G13:G14"/>
    <mergeCell ref="B2:B8"/>
    <mergeCell ref="C2:F2"/>
    <mergeCell ref="G2:I2"/>
    <mergeCell ref="J2:J3"/>
    <mergeCell ref="B9:B12"/>
    <mergeCell ref="C9:C12"/>
    <mergeCell ref="D9:D12"/>
    <mergeCell ref="E9:E12"/>
    <mergeCell ref="F9:F12"/>
    <mergeCell ref="J9:J12"/>
  </mergeCells>
  <phoneticPr fontId="7"/>
  <pageMargins left="0.78740157480314965" right="0.59055118110236227" top="0.78740157480314965" bottom="0.78740157480314965" header="0.51181102362204722" footer="0.51181102362204722"/>
  <pageSetup paperSize="9" scale="57" orientation="portrait" r:id="rId1"/>
  <headerFooter alignWithMargins="0"/>
  <rowBreaks count="1" manualBreakCount="1">
    <brk id="50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7AC3E-BCB9-4470-8D6A-ADCCE1968383}">
  <dimension ref="A1:K98"/>
  <sheetViews>
    <sheetView view="pageBreakPreview" zoomScale="70" zoomScaleNormal="70" zoomScaleSheetLayoutView="70" workbookViewId="0">
      <pane ySplit="7" topLeftCell="A8" activePane="bottomLeft" state="frozen"/>
      <selection activeCell="B83" sqref="B83:J94"/>
      <selection pane="bottomLeft" activeCell="B2" sqref="B2:B8"/>
    </sheetView>
  </sheetViews>
  <sheetFormatPr defaultColWidth="9" defaultRowHeight="13.5"/>
  <cols>
    <col min="1" max="1" width="1.25" style="4" customWidth="1"/>
    <col min="2" max="2" width="21.25" style="4" bestFit="1" customWidth="1"/>
    <col min="3" max="3" width="11.75" style="4" customWidth="1"/>
    <col min="4" max="4" width="18" style="4" bestFit="1" customWidth="1"/>
    <col min="5" max="5" width="11" style="4" bestFit="1" customWidth="1"/>
    <col min="6" max="6" width="17.375" style="4" customWidth="1"/>
    <col min="7" max="7" width="16.75" style="4" bestFit="1" customWidth="1"/>
    <col min="8" max="8" width="16" style="4" bestFit="1" customWidth="1"/>
    <col min="9" max="9" width="17.375" style="4" customWidth="1"/>
    <col min="10" max="10" width="18.75" style="4" customWidth="1"/>
    <col min="11" max="11" width="3.625" style="4" customWidth="1"/>
    <col min="12" max="16384" width="9" style="4"/>
  </cols>
  <sheetData>
    <row r="1" spans="1:11" ht="19.5" thickBot="1">
      <c r="A1" s="1"/>
      <c r="B1" s="2" t="s">
        <v>0</v>
      </c>
      <c r="C1" s="3" t="s">
        <v>72</v>
      </c>
      <c r="D1" s="3"/>
      <c r="E1" s="3"/>
      <c r="F1" s="3"/>
      <c r="G1" s="3"/>
      <c r="H1" s="3"/>
      <c r="I1" s="3"/>
      <c r="J1" s="3"/>
      <c r="K1" s="1"/>
    </row>
    <row r="2" spans="1:11" ht="42.75" customHeight="1">
      <c r="A2" s="1"/>
      <c r="B2" s="98" t="s">
        <v>2</v>
      </c>
      <c r="C2" s="101" t="s">
        <v>3</v>
      </c>
      <c r="D2" s="101"/>
      <c r="E2" s="101"/>
      <c r="F2" s="102"/>
      <c r="G2" s="103" t="s">
        <v>4</v>
      </c>
      <c r="H2" s="101"/>
      <c r="I2" s="102"/>
      <c r="J2" s="104" t="s">
        <v>5</v>
      </c>
      <c r="K2" s="1"/>
    </row>
    <row r="3" spans="1:11" ht="30" customHeight="1">
      <c r="A3" s="1"/>
      <c r="B3" s="99"/>
      <c r="C3" s="5" t="s">
        <v>6</v>
      </c>
      <c r="D3" s="6" t="s">
        <v>7</v>
      </c>
      <c r="E3" s="7" t="s">
        <v>8</v>
      </c>
      <c r="F3" s="8" t="s">
        <v>9</v>
      </c>
      <c r="G3" s="9" t="s">
        <v>10</v>
      </c>
      <c r="H3" s="10" t="s">
        <v>11</v>
      </c>
      <c r="I3" s="8" t="s">
        <v>9</v>
      </c>
      <c r="J3" s="105"/>
      <c r="K3" s="1"/>
    </row>
    <row r="4" spans="1:11" ht="30" customHeight="1">
      <c r="A4" s="1"/>
      <c r="B4" s="99"/>
      <c r="C4" s="11"/>
      <c r="D4" s="12"/>
      <c r="E4" s="13"/>
      <c r="F4" s="14"/>
      <c r="G4" s="15" t="s">
        <v>12</v>
      </c>
      <c r="H4" s="16" t="s">
        <v>12</v>
      </c>
      <c r="I4" s="14"/>
      <c r="J4" s="17"/>
      <c r="K4" s="1"/>
    </row>
    <row r="5" spans="1:11" ht="30" customHeight="1">
      <c r="A5" s="1"/>
      <c r="B5" s="99"/>
      <c r="C5" s="18"/>
      <c r="D5" s="19"/>
      <c r="E5" s="20"/>
      <c r="F5" s="21"/>
      <c r="G5" s="15" t="s">
        <v>13</v>
      </c>
      <c r="H5" s="22" t="s">
        <v>13</v>
      </c>
      <c r="I5" s="21"/>
      <c r="J5" s="23"/>
      <c r="K5" s="1"/>
    </row>
    <row r="6" spans="1:11" ht="30" customHeight="1">
      <c r="A6" s="1"/>
      <c r="B6" s="99"/>
      <c r="C6" s="11"/>
      <c r="D6" s="12"/>
      <c r="E6" s="13"/>
      <c r="F6" s="14"/>
      <c r="G6" s="24" t="s">
        <v>14</v>
      </c>
      <c r="H6" s="24" t="s">
        <v>14</v>
      </c>
      <c r="I6" s="14"/>
      <c r="J6" s="17"/>
      <c r="K6" s="1"/>
    </row>
    <row r="7" spans="1:11" ht="30" customHeight="1">
      <c r="A7" s="1"/>
      <c r="B7" s="99"/>
      <c r="C7" s="18"/>
      <c r="D7" s="19"/>
      <c r="E7" s="20"/>
      <c r="F7" s="21"/>
      <c r="G7" s="25" t="s">
        <v>15</v>
      </c>
      <c r="H7" s="25" t="s">
        <v>15</v>
      </c>
      <c r="I7" s="21"/>
      <c r="J7" s="23"/>
      <c r="K7" s="1"/>
    </row>
    <row r="8" spans="1:11" ht="45" customHeight="1" thickBot="1">
      <c r="A8" s="1"/>
      <c r="B8" s="100"/>
      <c r="C8" s="26" t="s">
        <v>16</v>
      </c>
      <c r="D8" s="27" t="s">
        <v>17</v>
      </c>
      <c r="E8" s="28" t="s">
        <v>18</v>
      </c>
      <c r="F8" s="29" t="s">
        <v>19</v>
      </c>
      <c r="G8" s="30" t="s">
        <v>20</v>
      </c>
      <c r="H8" s="31" t="s">
        <v>21</v>
      </c>
      <c r="I8" s="32" t="s">
        <v>22</v>
      </c>
      <c r="J8" s="33" t="s">
        <v>23</v>
      </c>
      <c r="K8" s="1"/>
    </row>
    <row r="9" spans="1:11" ht="25.9" customHeight="1">
      <c r="A9" s="1"/>
      <c r="B9" s="106" t="s">
        <v>24</v>
      </c>
      <c r="C9" s="109">
        <v>295</v>
      </c>
      <c r="D9" s="113">
        <v>0</v>
      </c>
      <c r="E9" s="117">
        <v>100</v>
      </c>
      <c r="F9" s="121">
        <f>ROUNDDOWN((C9*D9*((185-E9)/100)),2)</f>
        <v>0</v>
      </c>
      <c r="G9" s="34">
        <v>0</v>
      </c>
      <c r="H9" s="81">
        <v>0</v>
      </c>
      <c r="I9" s="36">
        <f>ROUNDDOWN(G9*H9,2)</f>
        <v>0</v>
      </c>
      <c r="J9" s="125">
        <f>ROUNDDOWN((F9)+SUM(I9:I12),0)</f>
        <v>0</v>
      </c>
      <c r="K9" s="1"/>
    </row>
    <row r="10" spans="1:11" ht="25.9" customHeight="1">
      <c r="A10" s="1"/>
      <c r="B10" s="99"/>
      <c r="C10" s="110"/>
      <c r="D10" s="114"/>
      <c r="E10" s="118"/>
      <c r="F10" s="122"/>
      <c r="G10" s="37">
        <v>0</v>
      </c>
      <c r="H10" s="83">
        <v>0</v>
      </c>
      <c r="I10" s="39">
        <f>ROUNDDOWN(G10*H10,2)</f>
        <v>0</v>
      </c>
      <c r="J10" s="235"/>
      <c r="K10" s="1"/>
    </row>
    <row r="11" spans="1:11" ht="25.9" customHeight="1">
      <c r="A11" s="1"/>
      <c r="B11" s="225"/>
      <c r="C11" s="227"/>
      <c r="D11" s="229"/>
      <c r="E11" s="231"/>
      <c r="F11" s="321"/>
      <c r="G11" s="40">
        <v>42517</v>
      </c>
      <c r="H11" s="81">
        <v>0</v>
      </c>
      <c r="I11" s="39">
        <f>ROUNDDOWN(G11*H11,2)</f>
        <v>0</v>
      </c>
      <c r="J11" s="235"/>
      <c r="K11" s="1"/>
    </row>
    <row r="12" spans="1:11" ht="25.9" customHeight="1">
      <c r="A12" s="1"/>
      <c r="B12" s="226"/>
      <c r="C12" s="228"/>
      <c r="D12" s="230"/>
      <c r="E12" s="232"/>
      <c r="F12" s="322"/>
      <c r="G12" s="37">
        <v>0</v>
      </c>
      <c r="H12" s="85">
        <v>0</v>
      </c>
      <c r="I12" s="39">
        <f>ROUNDDOWN(G12*H12,2)</f>
        <v>0</v>
      </c>
      <c r="J12" s="236"/>
      <c r="K12" s="1"/>
    </row>
    <row r="13" spans="1:11" ht="25.9" customHeight="1">
      <c r="A13" s="1"/>
      <c r="B13" s="243" t="s">
        <v>25</v>
      </c>
      <c r="C13" s="245">
        <v>0</v>
      </c>
      <c r="D13" s="237">
        <v>0</v>
      </c>
      <c r="E13" s="247">
        <v>100</v>
      </c>
      <c r="F13" s="249">
        <f>ROUNDDOWN((C13*D13*(100/100)),2)</f>
        <v>0</v>
      </c>
      <c r="G13" s="251">
        <v>0</v>
      </c>
      <c r="H13" s="325">
        <v>0</v>
      </c>
      <c r="I13" s="239">
        <f>ROUNDDOWN(G13*H13,2)</f>
        <v>0</v>
      </c>
      <c r="J13" s="241">
        <f>ROUNDDOWN((F13+I13),0)</f>
        <v>0</v>
      </c>
      <c r="K13" s="1"/>
    </row>
    <row r="14" spans="1:11" ht="25.9" customHeight="1">
      <c r="A14" s="1"/>
      <c r="B14" s="244"/>
      <c r="C14" s="246"/>
      <c r="D14" s="238"/>
      <c r="E14" s="248"/>
      <c r="F14" s="250"/>
      <c r="G14" s="252"/>
      <c r="H14" s="326"/>
      <c r="I14" s="240"/>
      <c r="J14" s="242"/>
      <c r="K14" s="1"/>
    </row>
    <row r="15" spans="1:11" ht="25.9" customHeight="1">
      <c r="A15" s="1"/>
      <c r="B15" s="134" t="s">
        <v>26</v>
      </c>
      <c r="C15" s="110">
        <f>$C$9</f>
        <v>295</v>
      </c>
      <c r="D15" s="135">
        <f>$D$9</f>
        <v>0</v>
      </c>
      <c r="E15" s="118">
        <v>100</v>
      </c>
      <c r="F15" s="122">
        <f>ROUNDDOWN((C15*D15*((185-E15)/100)),2)</f>
        <v>0</v>
      </c>
      <c r="G15" s="40">
        <v>0</v>
      </c>
      <c r="H15" s="42">
        <f>$H$9</f>
        <v>0</v>
      </c>
      <c r="I15" s="43">
        <f t="shared" ref="I15:I19" si="0">ROUNDDOWN(G15*H15,2)</f>
        <v>0</v>
      </c>
      <c r="J15" s="136">
        <f>ROUNDDOWN((F15)+SUM(I15:I18),0)</f>
        <v>0</v>
      </c>
      <c r="K15" s="1"/>
    </row>
    <row r="16" spans="1:11" ht="25.9" customHeight="1">
      <c r="A16" s="1"/>
      <c r="B16" s="99"/>
      <c r="C16" s="110"/>
      <c r="D16" s="135"/>
      <c r="E16" s="118"/>
      <c r="F16" s="122"/>
      <c r="G16" s="37">
        <v>0</v>
      </c>
      <c r="H16" s="44">
        <f>$H$10</f>
        <v>0</v>
      </c>
      <c r="I16" s="39">
        <f t="shared" si="0"/>
        <v>0</v>
      </c>
      <c r="J16" s="126"/>
      <c r="K16" s="1"/>
    </row>
    <row r="17" spans="1:11" ht="25.9" customHeight="1">
      <c r="A17" s="1"/>
      <c r="B17" s="225"/>
      <c r="C17" s="111"/>
      <c r="D17" s="119"/>
      <c r="E17" s="119"/>
      <c r="F17" s="323"/>
      <c r="G17" s="40">
        <v>42290</v>
      </c>
      <c r="H17" s="42">
        <f>$H$11</f>
        <v>0</v>
      </c>
      <c r="I17" s="43">
        <f t="shared" si="0"/>
        <v>0</v>
      </c>
      <c r="J17" s="126"/>
      <c r="K17" s="1"/>
    </row>
    <row r="18" spans="1:11" ht="25.9" customHeight="1">
      <c r="A18" s="1"/>
      <c r="B18" s="226"/>
      <c r="C18" s="112"/>
      <c r="D18" s="120"/>
      <c r="E18" s="120"/>
      <c r="F18" s="324"/>
      <c r="G18" s="37">
        <v>0</v>
      </c>
      <c r="H18" s="67">
        <f>$H$12</f>
        <v>0</v>
      </c>
      <c r="I18" s="39">
        <f t="shared" si="0"/>
        <v>0</v>
      </c>
      <c r="J18" s="127"/>
      <c r="K18" s="1"/>
    </row>
    <row r="19" spans="1:11" ht="25.9" customHeight="1">
      <c r="A19" s="1"/>
      <c r="B19" s="243" t="s">
        <v>27</v>
      </c>
      <c r="C19" s="245">
        <f>$C$13</f>
        <v>0</v>
      </c>
      <c r="D19" s="253">
        <f>$D$13</f>
        <v>0</v>
      </c>
      <c r="E19" s="247">
        <v>100</v>
      </c>
      <c r="F19" s="249">
        <f>ROUNDDOWN((C19*D19*(100/100)),2)</f>
        <v>0</v>
      </c>
      <c r="G19" s="251">
        <v>0</v>
      </c>
      <c r="H19" s="253">
        <f>$H$13</f>
        <v>0</v>
      </c>
      <c r="I19" s="239">
        <f t="shared" si="0"/>
        <v>0</v>
      </c>
      <c r="J19" s="241">
        <f>ROUNDDOWN((F19+I19),0)</f>
        <v>0</v>
      </c>
      <c r="K19" s="1"/>
    </row>
    <row r="20" spans="1:11" ht="25.9" customHeight="1">
      <c r="A20" s="1"/>
      <c r="B20" s="244"/>
      <c r="C20" s="246"/>
      <c r="D20" s="255"/>
      <c r="E20" s="248"/>
      <c r="F20" s="250"/>
      <c r="G20" s="330"/>
      <c r="H20" s="254"/>
      <c r="I20" s="366"/>
      <c r="J20" s="242"/>
      <c r="K20" s="1"/>
    </row>
    <row r="21" spans="1:11" ht="25.9" customHeight="1">
      <c r="A21" s="1"/>
      <c r="B21" s="134" t="s">
        <v>28</v>
      </c>
      <c r="C21" s="110">
        <f>$C$9</f>
        <v>295</v>
      </c>
      <c r="D21" s="135">
        <f>$D$9</f>
        <v>0</v>
      </c>
      <c r="E21" s="118">
        <v>100</v>
      </c>
      <c r="F21" s="122">
        <f>ROUNDDOWN((C21*D21*((185-E21)/100)),2)</f>
        <v>0</v>
      </c>
      <c r="G21" s="40">
        <v>0</v>
      </c>
      <c r="H21" s="42">
        <f>$H$9</f>
        <v>0</v>
      </c>
      <c r="I21" s="43">
        <f t="shared" ref="I21:I25" si="1">ROUNDDOWN(G21*H21,2)</f>
        <v>0</v>
      </c>
      <c r="J21" s="136">
        <f>ROUNDDOWN((F21)+SUM(I21:I24),0)</f>
        <v>0</v>
      </c>
      <c r="K21" s="1"/>
    </row>
    <row r="22" spans="1:11" ht="25.9" customHeight="1">
      <c r="A22" s="1"/>
      <c r="B22" s="99"/>
      <c r="C22" s="110"/>
      <c r="D22" s="135"/>
      <c r="E22" s="118"/>
      <c r="F22" s="122"/>
      <c r="G22" s="37">
        <v>0</v>
      </c>
      <c r="H22" s="44">
        <f>$H$10</f>
        <v>0</v>
      </c>
      <c r="I22" s="39">
        <f t="shared" si="1"/>
        <v>0</v>
      </c>
      <c r="J22" s="126"/>
      <c r="K22" s="1"/>
    </row>
    <row r="23" spans="1:11" ht="25.9" customHeight="1">
      <c r="A23" s="1"/>
      <c r="B23" s="225"/>
      <c r="C23" s="111"/>
      <c r="D23" s="119"/>
      <c r="E23" s="119"/>
      <c r="F23" s="323"/>
      <c r="G23" s="40">
        <v>50606</v>
      </c>
      <c r="H23" s="42">
        <f>$H$11</f>
        <v>0</v>
      </c>
      <c r="I23" s="43">
        <f t="shared" si="1"/>
        <v>0</v>
      </c>
      <c r="J23" s="126"/>
      <c r="K23" s="1"/>
    </row>
    <row r="24" spans="1:11" ht="25.9" customHeight="1">
      <c r="A24" s="1"/>
      <c r="B24" s="226"/>
      <c r="C24" s="112"/>
      <c r="D24" s="120"/>
      <c r="E24" s="120"/>
      <c r="F24" s="324"/>
      <c r="G24" s="37">
        <v>0</v>
      </c>
      <c r="H24" s="67">
        <f>$H$12</f>
        <v>0</v>
      </c>
      <c r="I24" s="39">
        <f t="shared" si="1"/>
        <v>0</v>
      </c>
      <c r="J24" s="127"/>
      <c r="K24" s="1"/>
    </row>
    <row r="25" spans="1:11" ht="25.9" customHeight="1">
      <c r="A25" s="1"/>
      <c r="B25" s="243" t="s">
        <v>29</v>
      </c>
      <c r="C25" s="245">
        <f>$C$13</f>
        <v>0</v>
      </c>
      <c r="D25" s="253">
        <f>$D$13</f>
        <v>0</v>
      </c>
      <c r="E25" s="247">
        <v>100</v>
      </c>
      <c r="F25" s="249">
        <f>ROUNDDOWN((C25*D25*(100/100)),2)</f>
        <v>0</v>
      </c>
      <c r="G25" s="251">
        <v>0</v>
      </c>
      <c r="H25" s="253">
        <f>$H$13</f>
        <v>0</v>
      </c>
      <c r="I25" s="239">
        <f t="shared" si="1"/>
        <v>0</v>
      </c>
      <c r="J25" s="241">
        <f>ROUNDDOWN((F25+I25),0)</f>
        <v>0</v>
      </c>
      <c r="K25" s="1"/>
    </row>
    <row r="26" spans="1:11" ht="25.9" customHeight="1">
      <c r="A26" s="1"/>
      <c r="B26" s="244"/>
      <c r="C26" s="246"/>
      <c r="D26" s="255"/>
      <c r="E26" s="248"/>
      <c r="F26" s="250"/>
      <c r="G26" s="330"/>
      <c r="H26" s="254"/>
      <c r="I26" s="366"/>
      <c r="J26" s="242"/>
      <c r="K26" s="1"/>
    </row>
    <row r="27" spans="1:11" ht="25.9" customHeight="1">
      <c r="A27" s="1"/>
      <c r="B27" s="134" t="s">
        <v>30</v>
      </c>
      <c r="C27" s="110">
        <f>$C$9</f>
        <v>295</v>
      </c>
      <c r="D27" s="135">
        <f>$D$9</f>
        <v>0</v>
      </c>
      <c r="E27" s="118">
        <v>100</v>
      </c>
      <c r="F27" s="122">
        <f>ROUNDDOWN((C27*D27*((185-E27)/100)),2)</f>
        <v>0</v>
      </c>
      <c r="G27" s="40">
        <v>44777</v>
      </c>
      <c r="H27" s="42">
        <f>$H$9</f>
        <v>0</v>
      </c>
      <c r="I27" s="43">
        <f t="shared" ref="I27:I31" si="2">ROUNDDOWN(G27*H27,2)</f>
        <v>0</v>
      </c>
      <c r="J27" s="136">
        <f>ROUNDDOWN((F27)+SUM(I27:I30),0)</f>
        <v>0</v>
      </c>
      <c r="K27" s="1"/>
    </row>
    <row r="28" spans="1:11" ht="25.9" customHeight="1">
      <c r="A28" s="1"/>
      <c r="B28" s="99"/>
      <c r="C28" s="110"/>
      <c r="D28" s="135"/>
      <c r="E28" s="118"/>
      <c r="F28" s="122"/>
      <c r="G28" s="37">
        <v>0</v>
      </c>
      <c r="H28" s="68">
        <f>$H$10</f>
        <v>0</v>
      </c>
      <c r="I28" s="39">
        <f t="shared" si="2"/>
        <v>0</v>
      </c>
      <c r="J28" s="126"/>
      <c r="K28" s="1"/>
    </row>
    <row r="29" spans="1:11" ht="25.9" customHeight="1">
      <c r="A29" s="1"/>
      <c r="B29" s="225"/>
      <c r="C29" s="111"/>
      <c r="D29" s="119"/>
      <c r="E29" s="119"/>
      <c r="F29" s="323"/>
      <c r="G29" s="40">
        <v>0</v>
      </c>
      <c r="H29" s="68">
        <f>$H$11</f>
        <v>0</v>
      </c>
      <c r="I29" s="43">
        <f t="shared" si="2"/>
        <v>0</v>
      </c>
      <c r="J29" s="126"/>
      <c r="K29" s="1"/>
    </row>
    <row r="30" spans="1:11" ht="25.9" customHeight="1">
      <c r="A30" s="1"/>
      <c r="B30" s="226"/>
      <c r="C30" s="112"/>
      <c r="D30" s="120"/>
      <c r="E30" s="120"/>
      <c r="F30" s="324"/>
      <c r="G30" s="37">
        <v>0</v>
      </c>
      <c r="H30" s="42">
        <f>$H$12</f>
        <v>0</v>
      </c>
      <c r="I30" s="39">
        <f t="shared" si="2"/>
        <v>0</v>
      </c>
      <c r="J30" s="127"/>
      <c r="K30" s="1"/>
    </row>
    <row r="31" spans="1:11" ht="25.9" customHeight="1">
      <c r="A31" s="1"/>
      <c r="B31" s="243" t="s">
        <v>31</v>
      </c>
      <c r="C31" s="245">
        <f>$C$13</f>
        <v>0</v>
      </c>
      <c r="D31" s="253">
        <f>$D$13</f>
        <v>0</v>
      </c>
      <c r="E31" s="247">
        <v>100</v>
      </c>
      <c r="F31" s="249">
        <f>ROUNDDOWN((C31*D31*(100/100)),2)</f>
        <v>0</v>
      </c>
      <c r="G31" s="251">
        <v>0</v>
      </c>
      <c r="H31" s="253">
        <f>$H$13</f>
        <v>0</v>
      </c>
      <c r="I31" s="239">
        <f t="shared" si="2"/>
        <v>0</v>
      </c>
      <c r="J31" s="241">
        <f>ROUNDDOWN((F31+I31),0)</f>
        <v>0</v>
      </c>
      <c r="K31" s="1"/>
    </row>
    <row r="32" spans="1:11" ht="25.9" customHeight="1">
      <c r="A32" s="1"/>
      <c r="B32" s="244"/>
      <c r="C32" s="246"/>
      <c r="D32" s="255"/>
      <c r="E32" s="248"/>
      <c r="F32" s="250"/>
      <c r="G32" s="330"/>
      <c r="H32" s="254"/>
      <c r="I32" s="366"/>
      <c r="J32" s="242"/>
      <c r="K32" s="1"/>
    </row>
    <row r="33" spans="1:11" ht="25.9" customHeight="1">
      <c r="A33" s="1"/>
      <c r="B33" s="134" t="s">
        <v>32</v>
      </c>
      <c r="C33" s="110">
        <f>$C$9</f>
        <v>295</v>
      </c>
      <c r="D33" s="135">
        <f>$D$9</f>
        <v>0</v>
      </c>
      <c r="E33" s="118">
        <v>100</v>
      </c>
      <c r="F33" s="122">
        <f>ROUNDDOWN((C33*D33*((185-E33)/100)),2)</f>
        <v>0</v>
      </c>
      <c r="G33" s="40">
        <v>42661</v>
      </c>
      <c r="H33" s="42">
        <f>$H$9</f>
        <v>0</v>
      </c>
      <c r="I33" s="43">
        <f t="shared" ref="I33:I37" si="3">ROUNDDOWN(G33*H33,2)</f>
        <v>0</v>
      </c>
      <c r="J33" s="136">
        <f>ROUNDDOWN((F33)+SUM(I33:I36),0)</f>
        <v>0</v>
      </c>
      <c r="K33" s="1"/>
    </row>
    <row r="34" spans="1:11" ht="25.9" customHeight="1">
      <c r="A34" s="1"/>
      <c r="B34" s="99"/>
      <c r="C34" s="110"/>
      <c r="D34" s="135"/>
      <c r="E34" s="118"/>
      <c r="F34" s="122"/>
      <c r="G34" s="37">
        <v>0</v>
      </c>
      <c r="H34" s="68">
        <f>$H$10</f>
        <v>0</v>
      </c>
      <c r="I34" s="39">
        <f t="shared" si="3"/>
        <v>0</v>
      </c>
      <c r="J34" s="126"/>
      <c r="K34" s="1"/>
    </row>
    <row r="35" spans="1:11" ht="25.9" customHeight="1">
      <c r="A35" s="1"/>
      <c r="B35" s="225"/>
      <c r="C35" s="111"/>
      <c r="D35" s="119"/>
      <c r="E35" s="119"/>
      <c r="F35" s="323"/>
      <c r="G35" s="40">
        <v>0</v>
      </c>
      <c r="H35" s="68">
        <f>$H$11</f>
        <v>0</v>
      </c>
      <c r="I35" s="43">
        <f t="shared" si="3"/>
        <v>0</v>
      </c>
      <c r="J35" s="126"/>
      <c r="K35" s="1"/>
    </row>
    <row r="36" spans="1:11" ht="25.9" customHeight="1">
      <c r="A36" s="1"/>
      <c r="B36" s="226"/>
      <c r="C36" s="112"/>
      <c r="D36" s="120"/>
      <c r="E36" s="120"/>
      <c r="F36" s="324"/>
      <c r="G36" s="37">
        <v>0</v>
      </c>
      <c r="H36" s="42">
        <f>$H$12</f>
        <v>0</v>
      </c>
      <c r="I36" s="39">
        <f t="shared" si="3"/>
        <v>0</v>
      </c>
      <c r="J36" s="127"/>
      <c r="K36" s="1"/>
    </row>
    <row r="37" spans="1:11" ht="25.9" customHeight="1">
      <c r="A37" s="1"/>
      <c r="B37" s="243" t="s">
        <v>33</v>
      </c>
      <c r="C37" s="245">
        <f>$C$13</f>
        <v>0</v>
      </c>
      <c r="D37" s="253">
        <f>$D$13</f>
        <v>0</v>
      </c>
      <c r="E37" s="247">
        <v>100</v>
      </c>
      <c r="F37" s="249">
        <f>ROUNDDOWN((C37*D37*(100/100)),2)</f>
        <v>0</v>
      </c>
      <c r="G37" s="251">
        <v>0</v>
      </c>
      <c r="H37" s="253">
        <f>$H$13</f>
        <v>0</v>
      </c>
      <c r="I37" s="239">
        <f t="shared" si="3"/>
        <v>0</v>
      </c>
      <c r="J37" s="241">
        <f>ROUNDDOWN((F37+I37),0)</f>
        <v>0</v>
      </c>
      <c r="K37" s="1"/>
    </row>
    <row r="38" spans="1:11" ht="25.9" customHeight="1">
      <c r="A38" s="1"/>
      <c r="B38" s="244"/>
      <c r="C38" s="246"/>
      <c r="D38" s="255"/>
      <c r="E38" s="248"/>
      <c r="F38" s="250"/>
      <c r="G38" s="330"/>
      <c r="H38" s="254"/>
      <c r="I38" s="366"/>
      <c r="J38" s="242"/>
      <c r="K38" s="1"/>
    </row>
    <row r="39" spans="1:11" ht="25.9" customHeight="1">
      <c r="A39" s="1"/>
      <c r="B39" s="134" t="s">
        <v>34</v>
      </c>
      <c r="C39" s="110">
        <f>$C$9</f>
        <v>295</v>
      </c>
      <c r="D39" s="135">
        <f>$D$9</f>
        <v>0</v>
      </c>
      <c r="E39" s="118">
        <v>100</v>
      </c>
      <c r="F39" s="122">
        <f>ROUNDDOWN((C39*D39*((185-E39)/100)),2)</f>
        <v>0</v>
      </c>
      <c r="G39" s="40">
        <v>47549</v>
      </c>
      <c r="H39" s="42">
        <f>$H$9</f>
        <v>0</v>
      </c>
      <c r="I39" s="43">
        <f t="shared" ref="I39:I43" si="4">ROUNDDOWN(G39*H39,2)</f>
        <v>0</v>
      </c>
      <c r="J39" s="136">
        <f>ROUNDDOWN((F39)+SUM(I39:I42),0)</f>
        <v>0</v>
      </c>
      <c r="K39" s="1"/>
    </row>
    <row r="40" spans="1:11" ht="25.9" customHeight="1">
      <c r="A40" s="1"/>
      <c r="B40" s="99"/>
      <c r="C40" s="110"/>
      <c r="D40" s="135"/>
      <c r="E40" s="118"/>
      <c r="F40" s="122"/>
      <c r="G40" s="37">
        <v>0</v>
      </c>
      <c r="H40" s="68">
        <f>$H$10</f>
        <v>0</v>
      </c>
      <c r="I40" s="39">
        <f t="shared" si="4"/>
        <v>0</v>
      </c>
      <c r="J40" s="126"/>
      <c r="K40" s="1"/>
    </row>
    <row r="41" spans="1:11" ht="25.9" customHeight="1">
      <c r="A41" s="1"/>
      <c r="B41" s="225"/>
      <c r="C41" s="111"/>
      <c r="D41" s="119"/>
      <c r="E41" s="119"/>
      <c r="F41" s="323"/>
      <c r="G41" s="40">
        <v>0</v>
      </c>
      <c r="H41" s="68">
        <f>$H$11</f>
        <v>0</v>
      </c>
      <c r="I41" s="43">
        <f t="shared" si="4"/>
        <v>0</v>
      </c>
      <c r="J41" s="126"/>
      <c r="K41" s="1"/>
    </row>
    <row r="42" spans="1:11" ht="25.9" customHeight="1">
      <c r="A42" s="1"/>
      <c r="B42" s="226"/>
      <c r="C42" s="112"/>
      <c r="D42" s="120"/>
      <c r="E42" s="120"/>
      <c r="F42" s="324"/>
      <c r="G42" s="37">
        <v>0</v>
      </c>
      <c r="H42" s="42">
        <f>$H$12</f>
        <v>0</v>
      </c>
      <c r="I42" s="39">
        <f t="shared" si="4"/>
        <v>0</v>
      </c>
      <c r="J42" s="127"/>
      <c r="K42" s="1"/>
    </row>
    <row r="43" spans="1:11" ht="25.9" customHeight="1">
      <c r="A43" s="1"/>
      <c r="B43" s="243" t="s">
        <v>35</v>
      </c>
      <c r="C43" s="245">
        <f>$C$13</f>
        <v>0</v>
      </c>
      <c r="D43" s="253">
        <f>$D$13</f>
        <v>0</v>
      </c>
      <c r="E43" s="247">
        <v>100</v>
      </c>
      <c r="F43" s="249">
        <f>ROUNDDOWN((C43*D43*(100/100)),2)</f>
        <v>0</v>
      </c>
      <c r="G43" s="251">
        <v>0</v>
      </c>
      <c r="H43" s="253">
        <f>$H$13</f>
        <v>0</v>
      </c>
      <c r="I43" s="239">
        <f t="shared" si="4"/>
        <v>0</v>
      </c>
      <c r="J43" s="241">
        <f>ROUNDDOWN((F43+I43),0)</f>
        <v>0</v>
      </c>
      <c r="K43" s="1"/>
    </row>
    <row r="44" spans="1:11" ht="25.9" customHeight="1">
      <c r="A44" s="1"/>
      <c r="B44" s="244"/>
      <c r="C44" s="246"/>
      <c r="D44" s="255"/>
      <c r="E44" s="248"/>
      <c r="F44" s="250"/>
      <c r="G44" s="330"/>
      <c r="H44" s="254"/>
      <c r="I44" s="366"/>
      <c r="J44" s="242"/>
      <c r="K44" s="1"/>
    </row>
    <row r="45" spans="1:11" ht="25.9" customHeight="1">
      <c r="A45" s="1"/>
      <c r="B45" s="134" t="s">
        <v>36</v>
      </c>
      <c r="C45" s="110">
        <f>$C$9</f>
        <v>295</v>
      </c>
      <c r="D45" s="135">
        <f>$D$9</f>
        <v>0</v>
      </c>
      <c r="E45" s="118">
        <v>100</v>
      </c>
      <c r="F45" s="122">
        <f>ROUNDDOWN((C45*D45*((185-E45)/100)),2)</f>
        <v>0</v>
      </c>
      <c r="G45" s="40">
        <v>0</v>
      </c>
      <c r="H45" s="42">
        <f>$H$9</f>
        <v>0</v>
      </c>
      <c r="I45" s="43">
        <f t="shared" ref="I45:I49" si="5">ROUNDDOWN(G45*H45,2)</f>
        <v>0</v>
      </c>
      <c r="J45" s="136">
        <f>ROUNDDOWN((F45)+SUM(I45:I48),0)</f>
        <v>0</v>
      </c>
      <c r="K45" s="1"/>
    </row>
    <row r="46" spans="1:11" ht="25.9" customHeight="1">
      <c r="A46" s="1"/>
      <c r="B46" s="99"/>
      <c r="C46" s="110"/>
      <c r="D46" s="135"/>
      <c r="E46" s="118"/>
      <c r="F46" s="122"/>
      <c r="G46" s="37">
        <v>0</v>
      </c>
      <c r="H46" s="44">
        <f>$H$10</f>
        <v>0</v>
      </c>
      <c r="I46" s="39">
        <f t="shared" si="5"/>
        <v>0</v>
      </c>
      <c r="J46" s="126"/>
      <c r="K46" s="1"/>
    </row>
    <row r="47" spans="1:11" ht="25.9" customHeight="1">
      <c r="A47" s="1"/>
      <c r="B47" s="225"/>
      <c r="C47" s="111"/>
      <c r="D47" s="119"/>
      <c r="E47" s="119"/>
      <c r="F47" s="323"/>
      <c r="G47" s="40">
        <v>43562</v>
      </c>
      <c r="H47" s="42">
        <f>$H$11</f>
        <v>0</v>
      </c>
      <c r="I47" s="43">
        <f t="shared" si="5"/>
        <v>0</v>
      </c>
      <c r="J47" s="126"/>
      <c r="K47" s="1"/>
    </row>
    <row r="48" spans="1:11" ht="25.9" customHeight="1">
      <c r="A48" s="1"/>
      <c r="B48" s="226"/>
      <c r="C48" s="112"/>
      <c r="D48" s="120"/>
      <c r="E48" s="120"/>
      <c r="F48" s="324"/>
      <c r="G48" s="37">
        <v>0</v>
      </c>
      <c r="H48" s="67">
        <f>$H$12</f>
        <v>0</v>
      </c>
      <c r="I48" s="39">
        <f t="shared" si="5"/>
        <v>0</v>
      </c>
      <c r="J48" s="127"/>
      <c r="K48" s="1"/>
    </row>
    <row r="49" spans="1:11" ht="25.9" customHeight="1">
      <c r="A49" s="1"/>
      <c r="B49" s="243" t="s">
        <v>37</v>
      </c>
      <c r="C49" s="245">
        <f>$C$13</f>
        <v>0</v>
      </c>
      <c r="D49" s="253">
        <f>$D$13</f>
        <v>0</v>
      </c>
      <c r="E49" s="247">
        <v>100</v>
      </c>
      <c r="F49" s="249">
        <f>ROUNDDOWN((C49*D49*(100/100)),2)</f>
        <v>0</v>
      </c>
      <c r="G49" s="251">
        <v>0</v>
      </c>
      <c r="H49" s="253">
        <f>$H$13</f>
        <v>0</v>
      </c>
      <c r="I49" s="239">
        <f t="shared" si="5"/>
        <v>0</v>
      </c>
      <c r="J49" s="241">
        <f>ROUNDDOWN((F49+I49),0)</f>
        <v>0</v>
      </c>
      <c r="K49" s="1"/>
    </row>
    <row r="50" spans="1:11" ht="25.9" customHeight="1">
      <c r="A50" s="1"/>
      <c r="B50" s="244"/>
      <c r="C50" s="246"/>
      <c r="D50" s="255"/>
      <c r="E50" s="248"/>
      <c r="F50" s="250"/>
      <c r="G50" s="330"/>
      <c r="H50" s="254"/>
      <c r="I50" s="366"/>
      <c r="J50" s="242"/>
      <c r="K50" s="1"/>
    </row>
    <row r="51" spans="1:11" ht="25.9" customHeight="1">
      <c r="A51" s="1"/>
      <c r="B51" s="151" t="s">
        <v>38</v>
      </c>
      <c r="C51" s="153">
        <f>$C$9</f>
        <v>295</v>
      </c>
      <c r="D51" s="154">
        <f>$D$9</f>
        <v>0</v>
      </c>
      <c r="E51" s="156">
        <v>100</v>
      </c>
      <c r="F51" s="157">
        <f>ROUNDDOWN((C51*D51*((185-E51)/100)),2)</f>
        <v>0</v>
      </c>
      <c r="G51" s="45">
        <v>0</v>
      </c>
      <c r="H51" s="46">
        <f>$H$9</f>
        <v>0</v>
      </c>
      <c r="I51" s="47">
        <f t="shared" ref="I51:I55" si="6">ROUNDDOWN(G51*H51,2)</f>
        <v>0</v>
      </c>
      <c r="J51" s="158">
        <f>ROUNDDOWN((F51)+SUM(I51:I54),0)</f>
        <v>0</v>
      </c>
      <c r="K51" s="1"/>
    </row>
    <row r="52" spans="1:11" ht="25.9" customHeight="1">
      <c r="A52" s="1"/>
      <c r="B52" s="99"/>
      <c r="C52" s="110"/>
      <c r="D52" s="135"/>
      <c r="E52" s="118"/>
      <c r="F52" s="122"/>
      <c r="G52" s="37">
        <v>0</v>
      </c>
      <c r="H52" s="44">
        <f>$H$10</f>
        <v>0</v>
      </c>
      <c r="I52" s="39">
        <f t="shared" si="6"/>
        <v>0</v>
      </c>
      <c r="J52" s="126"/>
      <c r="K52" s="1"/>
    </row>
    <row r="53" spans="1:11" ht="25.9" customHeight="1">
      <c r="A53" s="1"/>
      <c r="B53" s="225"/>
      <c r="C53" s="111"/>
      <c r="D53" s="119"/>
      <c r="E53" s="119"/>
      <c r="F53" s="323"/>
      <c r="G53" s="40">
        <v>40582</v>
      </c>
      <c r="H53" s="42">
        <f>$H$11</f>
        <v>0</v>
      </c>
      <c r="I53" s="43">
        <f t="shared" si="6"/>
        <v>0</v>
      </c>
      <c r="J53" s="126"/>
      <c r="K53" s="1"/>
    </row>
    <row r="54" spans="1:11" ht="25.9" customHeight="1">
      <c r="A54" s="1"/>
      <c r="B54" s="226"/>
      <c r="C54" s="112"/>
      <c r="D54" s="120"/>
      <c r="E54" s="120"/>
      <c r="F54" s="324"/>
      <c r="G54" s="37">
        <v>0</v>
      </c>
      <c r="H54" s="67">
        <f>$H$12</f>
        <v>0</v>
      </c>
      <c r="I54" s="39">
        <f t="shared" si="6"/>
        <v>0</v>
      </c>
      <c r="J54" s="127"/>
      <c r="K54" s="1"/>
    </row>
    <row r="55" spans="1:11" ht="25.9" customHeight="1">
      <c r="A55" s="1"/>
      <c r="B55" s="243" t="s">
        <v>39</v>
      </c>
      <c r="C55" s="245">
        <f>$C$13</f>
        <v>0</v>
      </c>
      <c r="D55" s="253">
        <f>$D$13</f>
        <v>0</v>
      </c>
      <c r="E55" s="247">
        <v>100</v>
      </c>
      <c r="F55" s="249">
        <f>ROUNDDOWN((C55*D55*(100/100)),2)</f>
        <v>0</v>
      </c>
      <c r="G55" s="251">
        <v>0</v>
      </c>
      <c r="H55" s="253">
        <f>$H$13</f>
        <v>0</v>
      </c>
      <c r="I55" s="239">
        <f t="shared" si="6"/>
        <v>0</v>
      </c>
      <c r="J55" s="241">
        <f>ROUNDDOWN((F55+I55),0)</f>
        <v>0</v>
      </c>
      <c r="K55" s="1"/>
    </row>
    <row r="56" spans="1:11" ht="25.9" customHeight="1">
      <c r="A56" s="1"/>
      <c r="B56" s="244"/>
      <c r="C56" s="246"/>
      <c r="D56" s="255"/>
      <c r="E56" s="248"/>
      <c r="F56" s="250"/>
      <c r="G56" s="330"/>
      <c r="H56" s="254"/>
      <c r="I56" s="366"/>
      <c r="J56" s="242"/>
      <c r="K56" s="1"/>
    </row>
    <row r="57" spans="1:11" ht="25.9" customHeight="1">
      <c r="A57" s="1"/>
      <c r="B57" s="134" t="s">
        <v>40</v>
      </c>
      <c r="C57" s="110">
        <f>$C$9</f>
        <v>295</v>
      </c>
      <c r="D57" s="135">
        <f>$D$9</f>
        <v>0</v>
      </c>
      <c r="E57" s="118">
        <v>100</v>
      </c>
      <c r="F57" s="122">
        <f>ROUNDDOWN((C57*D57*((185-E57)/100)),2)</f>
        <v>0</v>
      </c>
      <c r="G57" s="40">
        <v>0</v>
      </c>
      <c r="H57" s="42">
        <f>$H$9</f>
        <v>0</v>
      </c>
      <c r="I57" s="43">
        <f t="shared" ref="I57:I61" si="7">ROUNDDOWN(G57*H57,2)</f>
        <v>0</v>
      </c>
      <c r="J57" s="136">
        <f>ROUNDDOWN((F57)+SUM(I57:I60),0)</f>
        <v>0</v>
      </c>
      <c r="K57" s="1"/>
    </row>
    <row r="58" spans="1:11" ht="25.9" customHeight="1">
      <c r="A58" s="1"/>
      <c r="B58" s="99"/>
      <c r="C58" s="110"/>
      <c r="D58" s="135"/>
      <c r="E58" s="118"/>
      <c r="F58" s="122"/>
      <c r="G58" s="37">
        <v>0</v>
      </c>
      <c r="H58" s="44">
        <f>$H$10</f>
        <v>0</v>
      </c>
      <c r="I58" s="39">
        <f t="shared" si="7"/>
        <v>0</v>
      </c>
      <c r="J58" s="126"/>
      <c r="K58" s="1"/>
    </row>
    <row r="59" spans="1:11" ht="25.9" customHeight="1">
      <c r="A59" s="1"/>
      <c r="B59" s="225"/>
      <c r="C59" s="111"/>
      <c r="D59" s="119"/>
      <c r="E59" s="119"/>
      <c r="F59" s="323"/>
      <c r="G59" s="40">
        <v>38366</v>
      </c>
      <c r="H59" s="42">
        <f>$H$11</f>
        <v>0</v>
      </c>
      <c r="I59" s="43">
        <f t="shared" si="7"/>
        <v>0</v>
      </c>
      <c r="J59" s="126"/>
      <c r="K59" s="1"/>
    </row>
    <row r="60" spans="1:11" ht="25.9" customHeight="1">
      <c r="A60" s="1"/>
      <c r="B60" s="226"/>
      <c r="C60" s="112"/>
      <c r="D60" s="120"/>
      <c r="E60" s="120"/>
      <c r="F60" s="324"/>
      <c r="G60" s="37">
        <v>0</v>
      </c>
      <c r="H60" s="67">
        <f>$H$12</f>
        <v>0</v>
      </c>
      <c r="I60" s="39">
        <f t="shared" si="7"/>
        <v>0</v>
      </c>
      <c r="J60" s="127"/>
      <c r="K60" s="1"/>
    </row>
    <row r="61" spans="1:11" ht="25.9" customHeight="1">
      <c r="A61" s="1"/>
      <c r="B61" s="243" t="s">
        <v>41</v>
      </c>
      <c r="C61" s="245">
        <f>$C$13</f>
        <v>0</v>
      </c>
      <c r="D61" s="253">
        <f>$D$13</f>
        <v>0</v>
      </c>
      <c r="E61" s="247">
        <v>100</v>
      </c>
      <c r="F61" s="249">
        <f>ROUNDDOWN((C61*D61*(100/100)),2)</f>
        <v>0</v>
      </c>
      <c r="G61" s="251">
        <v>0</v>
      </c>
      <c r="H61" s="253">
        <f>$H$13</f>
        <v>0</v>
      </c>
      <c r="I61" s="239">
        <f t="shared" si="7"/>
        <v>0</v>
      </c>
      <c r="J61" s="241">
        <f>ROUNDDOWN((F61+I61),0)</f>
        <v>0</v>
      </c>
      <c r="K61" s="1"/>
    </row>
    <row r="62" spans="1:11" ht="25.9" customHeight="1">
      <c r="A62" s="1"/>
      <c r="B62" s="244"/>
      <c r="C62" s="246"/>
      <c r="D62" s="255"/>
      <c r="E62" s="248"/>
      <c r="F62" s="250"/>
      <c r="G62" s="330"/>
      <c r="H62" s="254"/>
      <c r="I62" s="366"/>
      <c r="J62" s="242"/>
      <c r="K62" s="1"/>
    </row>
    <row r="63" spans="1:11" ht="25.9" customHeight="1">
      <c r="A63" s="1"/>
      <c r="B63" s="134" t="s">
        <v>42</v>
      </c>
      <c r="C63" s="110">
        <f>$C$9</f>
        <v>295</v>
      </c>
      <c r="D63" s="135">
        <f>$D$9</f>
        <v>0</v>
      </c>
      <c r="E63" s="118">
        <v>100</v>
      </c>
      <c r="F63" s="122">
        <f>ROUNDDOWN((C63*D63*((185-E63)/100)),2)</f>
        <v>0</v>
      </c>
      <c r="G63" s="40">
        <v>0</v>
      </c>
      <c r="H63" s="42">
        <f>$H$9</f>
        <v>0</v>
      </c>
      <c r="I63" s="43">
        <f t="shared" ref="I63:I67" si="8">ROUNDDOWN(G63*H63,2)</f>
        <v>0</v>
      </c>
      <c r="J63" s="136">
        <f>ROUNDDOWN((F63)+SUM(I63:I66),0)</f>
        <v>0</v>
      </c>
      <c r="K63" s="1"/>
    </row>
    <row r="64" spans="1:11" ht="25.9" customHeight="1">
      <c r="A64" s="1"/>
      <c r="B64" s="99"/>
      <c r="C64" s="110"/>
      <c r="D64" s="135"/>
      <c r="E64" s="118"/>
      <c r="F64" s="122"/>
      <c r="G64" s="37">
        <v>0</v>
      </c>
      <c r="H64" s="44">
        <f>$H$10</f>
        <v>0</v>
      </c>
      <c r="I64" s="39">
        <f t="shared" si="8"/>
        <v>0</v>
      </c>
      <c r="J64" s="126"/>
      <c r="K64" s="1"/>
    </row>
    <row r="65" spans="1:11" ht="25.9" customHeight="1">
      <c r="A65" s="1"/>
      <c r="B65" s="225"/>
      <c r="C65" s="111"/>
      <c r="D65" s="119"/>
      <c r="E65" s="119"/>
      <c r="F65" s="323"/>
      <c r="G65" s="91">
        <v>37984</v>
      </c>
      <c r="H65" s="42">
        <f>$H$11</f>
        <v>0</v>
      </c>
      <c r="I65" s="43">
        <f t="shared" si="8"/>
        <v>0</v>
      </c>
      <c r="J65" s="126"/>
      <c r="K65" s="1"/>
    </row>
    <row r="66" spans="1:11" ht="25.9" customHeight="1">
      <c r="A66" s="1"/>
      <c r="B66" s="226"/>
      <c r="C66" s="112"/>
      <c r="D66" s="120"/>
      <c r="E66" s="120"/>
      <c r="F66" s="324"/>
      <c r="G66" s="37">
        <v>0</v>
      </c>
      <c r="H66" s="67">
        <f>$H$12</f>
        <v>0</v>
      </c>
      <c r="I66" s="39">
        <f t="shared" si="8"/>
        <v>0</v>
      </c>
      <c r="J66" s="127"/>
      <c r="K66" s="1"/>
    </row>
    <row r="67" spans="1:11" ht="25.9" customHeight="1">
      <c r="A67" s="1"/>
      <c r="B67" s="243" t="s">
        <v>43</v>
      </c>
      <c r="C67" s="245">
        <f>$C$13</f>
        <v>0</v>
      </c>
      <c r="D67" s="253">
        <f>$D$13</f>
        <v>0</v>
      </c>
      <c r="E67" s="247">
        <v>100</v>
      </c>
      <c r="F67" s="249">
        <f>ROUNDDOWN((C67*D67*(100/100)),2)</f>
        <v>0</v>
      </c>
      <c r="G67" s="251">
        <v>0</v>
      </c>
      <c r="H67" s="253">
        <f>$H$13</f>
        <v>0</v>
      </c>
      <c r="I67" s="239">
        <f t="shared" si="8"/>
        <v>0</v>
      </c>
      <c r="J67" s="241">
        <f>ROUNDDOWN((F67+I67),0)</f>
        <v>0</v>
      </c>
      <c r="K67" s="1"/>
    </row>
    <row r="68" spans="1:11" ht="25.9" customHeight="1">
      <c r="A68" s="1"/>
      <c r="B68" s="244"/>
      <c r="C68" s="246"/>
      <c r="D68" s="255"/>
      <c r="E68" s="248"/>
      <c r="F68" s="250"/>
      <c r="G68" s="330"/>
      <c r="H68" s="254"/>
      <c r="I68" s="366"/>
      <c r="J68" s="242"/>
      <c r="K68" s="1"/>
    </row>
    <row r="69" spans="1:11" ht="25.9" customHeight="1">
      <c r="A69" s="1"/>
      <c r="B69" s="134" t="s">
        <v>44</v>
      </c>
      <c r="C69" s="110">
        <f>$C$9</f>
        <v>295</v>
      </c>
      <c r="D69" s="135">
        <f>$D$9</f>
        <v>0</v>
      </c>
      <c r="E69" s="118">
        <v>100</v>
      </c>
      <c r="F69" s="122">
        <f>ROUNDDOWN((C69*D69*((185-E69)/100)),2)</f>
        <v>0</v>
      </c>
      <c r="G69" s="40">
        <v>0</v>
      </c>
      <c r="H69" s="42">
        <f>$H$9</f>
        <v>0</v>
      </c>
      <c r="I69" s="43">
        <f t="shared" ref="I69:I73" si="9">ROUNDDOWN(G69*H69,2)</f>
        <v>0</v>
      </c>
      <c r="J69" s="136">
        <f>ROUNDDOWN((F69)+SUM(I69:I72),0)</f>
        <v>0</v>
      </c>
      <c r="K69" s="1"/>
    </row>
    <row r="70" spans="1:11" ht="25.9" customHeight="1">
      <c r="A70" s="1"/>
      <c r="B70" s="99"/>
      <c r="C70" s="110"/>
      <c r="D70" s="135"/>
      <c r="E70" s="118"/>
      <c r="F70" s="122"/>
      <c r="G70" s="37">
        <v>0</v>
      </c>
      <c r="H70" s="44">
        <f>$H$10</f>
        <v>0</v>
      </c>
      <c r="I70" s="39">
        <f t="shared" si="9"/>
        <v>0</v>
      </c>
      <c r="J70" s="126"/>
      <c r="K70" s="1"/>
    </row>
    <row r="71" spans="1:11" ht="25.9" customHeight="1">
      <c r="A71" s="1"/>
      <c r="B71" s="225"/>
      <c r="C71" s="111"/>
      <c r="D71" s="119"/>
      <c r="E71" s="119"/>
      <c r="F71" s="323"/>
      <c r="G71" s="40">
        <v>37711</v>
      </c>
      <c r="H71" s="42">
        <f>$H$11</f>
        <v>0</v>
      </c>
      <c r="I71" s="43">
        <f t="shared" si="9"/>
        <v>0</v>
      </c>
      <c r="J71" s="126"/>
      <c r="K71" s="1"/>
    </row>
    <row r="72" spans="1:11" ht="25.9" customHeight="1">
      <c r="A72" s="1"/>
      <c r="B72" s="226"/>
      <c r="C72" s="112"/>
      <c r="D72" s="120"/>
      <c r="E72" s="120"/>
      <c r="F72" s="324"/>
      <c r="G72" s="37">
        <v>0</v>
      </c>
      <c r="H72" s="67">
        <f>$H$12</f>
        <v>0</v>
      </c>
      <c r="I72" s="39">
        <f t="shared" si="9"/>
        <v>0</v>
      </c>
      <c r="J72" s="127"/>
      <c r="K72" s="1"/>
    </row>
    <row r="73" spans="1:11" ht="25.9" customHeight="1">
      <c r="A73" s="1"/>
      <c r="B73" s="243" t="s">
        <v>45</v>
      </c>
      <c r="C73" s="245">
        <f>$C$13</f>
        <v>0</v>
      </c>
      <c r="D73" s="253">
        <f>$D$13</f>
        <v>0</v>
      </c>
      <c r="E73" s="247">
        <v>100</v>
      </c>
      <c r="F73" s="249">
        <f>ROUNDDOWN((C73*D73*(100/100)),2)</f>
        <v>0</v>
      </c>
      <c r="G73" s="251">
        <v>0</v>
      </c>
      <c r="H73" s="253">
        <f>$H$13</f>
        <v>0</v>
      </c>
      <c r="I73" s="239">
        <f t="shared" si="9"/>
        <v>0</v>
      </c>
      <c r="J73" s="241">
        <f>ROUNDDOWN((F73+I73),0)</f>
        <v>0</v>
      </c>
      <c r="K73" s="1"/>
    </row>
    <row r="74" spans="1:11" ht="25.9" customHeight="1">
      <c r="A74" s="1"/>
      <c r="B74" s="244"/>
      <c r="C74" s="246"/>
      <c r="D74" s="255"/>
      <c r="E74" s="248"/>
      <c r="F74" s="250"/>
      <c r="G74" s="330"/>
      <c r="H74" s="254"/>
      <c r="I74" s="366"/>
      <c r="J74" s="242"/>
      <c r="K74" s="1"/>
    </row>
    <row r="75" spans="1:11" ht="25.9" customHeight="1">
      <c r="A75" s="1"/>
      <c r="B75" s="134" t="s">
        <v>46</v>
      </c>
      <c r="C75" s="110">
        <f>$C$9</f>
        <v>295</v>
      </c>
      <c r="D75" s="135">
        <f>$D$9</f>
        <v>0</v>
      </c>
      <c r="E75" s="118">
        <v>100</v>
      </c>
      <c r="F75" s="122">
        <f>ROUNDDOWN((C75*D75*((185-E75)/100)),2)</f>
        <v>0</v>
      </c>
      <c r="G75" s="40">
        <v>0</v>
      </c>
      <c r="H75" s="42">
        <f>$H$9</f>
        <v>0</v>
      </c>
      <c r="I75" s="43">
        <f t="shared" ref="I75:I79" si="10">ROUNDDOWN(G75*H75,2)</f>
        <v>0</v>
      </c>
      <c r="J75" s="136">
        <f>ROUNDDOWN((F75)+SUM(I75:I78),0)</f>
        <v>0</v>
      </c>
      <c r="K75" s="1"/>
    </row>
    <row r="76" spans="1:11" ht="25.9" customHeight="1">
      <c r="A76" s="1"/>
      <c r="B76" s="99"/>
      <c r="C76" s="110"/>
      <c r="D76" s="135"/>
      <c r="E76" s="118"/>
      <c r="F76" s="122"/>
      <c r="G76" s="37">
        <v>0</v>
      </c>
      <c r="H76" s="44">
        <f>$H$10</f>
        <v>0</v>
      </c>
      <c r="I76" s="39">
        <f t="shared" si="10"/>
        <v>0</v>
      </c>
      <c r="J76" s="126"/>
      <c r="K76" s="1"/>
    </row>
    <row r="77" spans="1:11" ht="25.9" customHeight="1">
      <c r="A77" s="1"/>
      <c r="B77" s="225"/>
      <c r="C77" s="111"/>
      <c r="D77" s="119"/>
      <c r="E77" s="119"/>
      <c r="F77" s="323"/>
      <c r="G77" s="40">
        <v>36152</v>
      </c>
      <c r="H77" s="42">
        <f>$H$11</f>
        <v>0</v>
      </c>
      <c r="I77" s="43">
        <f t="shared" si="10"/>
        <v>0</v>
      </c>
      <c r="J77" s="126"/>
      <c r="K77" s="1"/>
    </row>
    <row r="78" spans="1:11" ht="25.9" customHeight="1">
      <c r="A78" s="1"/>
      <c r="B78" s="226"/>
      <c r="C78" s="112"/>
      <c r="D78" s="120"/>
      <c r="E78" s="120"/>
      <c r="F78" s="324"/>
      <c r="G78" s="37">
        <v>0</v>
      </c>
      <c r="H78" s="67">
        <f>$H$12</f>
        <v>0</v>
      </c>
      <c r="I78" s="39">
        <f t="shared" si="10"/>
        <v>0</v>
      </c>
      <c r="J78" s="127"/>
      <c r="K78" s="1"/>
    </row>
    <row r="79" spans="1:11" ht="25.9" customHeight="1">
      <c r="A79" s="1"/>
      <c r="B79" s="243" t="s">
        <v>47</v>
      </c>
      <c r="C79" s="245">
        <f>$C$13</f>
        <v>0</v>
      </c>
      <c r="D79" s="253">
        <f>$D$13</f>
        <v>0</v>
      </c>
      <c r="E79" s="247">
        <v>100</v>
      </c>
      <c r="F79" s="249">
        <f>ROUNDDOWN((C79*D79*(100/100)),2)</f>
        <v>0</v>
      </c>
      <c r="G79" s="251">
        <v>0</v>
      </c>
      <c r="H79" s="253">
        <f>$H$13</f>
        <v>0</v>
      </c>
      <c r="I79" s="239">
        <f t="shared" si="10"/>
        <v>0</v>
      </c>
      <c r="J79" s="241">
        <f>ROUNDDOWN((F79+I79),0)</f>
        <v>0</v>
      </c>
      <c r="K79" s="1"/>
    </row>
    <row r="80" spans="1:11" ht="25.9" customHeight="1">
      <c r="A80" s="1"/>
      <c r="B80" s="278"/>
      <c r="C80" s="279"/>
      <c r="D80" s="280"/>
      <c r="E80" s="281"/>
      <c r="F80" s="282"/>
      <c r="G80" s="332"/>
      <c r="H80" s="269"/>
      <c r="I80" s="367"/>
      <c r="J80" s="271"/>
      <c r="K80" s="1"/>
    </row>
    <row r="81" spans="1:11" ht="25.9" customHeight="1">
      <c r="A81" s="1"/>
      <c r="B81" s="167" t="s">
        <v>48</v>
      </c>
      <c r="C81" s="272"/>
      <c r="D81" s="273"/>
      <c r="E81" s="273"/>
      <c r="F81" s="274"/>
      <c r="G81" s="175">
        <f>SUM(G9:G80)</f>
        <v>504757</v>
      </c>
      <c r="H81" s="177"/>
      <c r="I81" s="178"/>
      <c r="J81" s="181">
        <f>J9++J15+J21+J27+J33+J39+J45+J51+J57+J63+J69+J75</f>
        <v>0</v>
      </c>
      <c r="K81" s="1"/>
    </row>
    <row r="82" spans="1:11" ht="25.9" customHeight="1" thickBot="1">
      <c r="A82" s="1"/>
      <c r="B82" s="168"/>
      <c r="C82" s="275"/>
      <c r="D82" s="276"/>
      <c r="E82" s="276"/>
      <c r="F82" s="277"/>
      <c r="G82" s="176"/>
      <c r="H82" s="179"/>
      <c r="I82" s="180"/>
      <c r="J82" s="182"/>
      <c r="K82" s="1"/>
    </row>
    <row r="83" spans="1:11" ht="29.25" customHeight="1" thickTop="1">
      <c r="A83" s="1"/>
      <c r="B83" s="333" t="s">
        <v>49</v>
      </c>
      <c r="C83" s="51" t="s">
        <v>6</v>
      </c>
      <c r="D83" s="52" t="s">
        <v>7</v>
      </c>
      <c r="E83" s="53" t="s">
        <v>8</v>
      </c>
      <c r="F83" s="54" t="s">
        <v>9</v>
      </c>
      <c r="G83" s="334" t="s">
        <v>10</v>
      </c>
      <c r="H83" s="335" t="s">
        <v>11</v>
      </c>
      <c r="I83" s="337" t="s">
        <v>9</v>
      </c>
      <c r="J83" s="338" t="s">
        <v>50</v>
      </c>
      <c r="K83" s="1"/>
    </row>
    <row r="84" spans="1:11" ht="43.5" thickBot="1">
      <c r="A84" s="1"/>
      <c r="B84" s="185"/>
      <c r="C84" s="55" t="s">
        <v>51</v>
      </c>
      <c r="D84" s="27" t="s">
        <v>52</v>
      </c>
      <c r="E84" s="28" t="s">
        <v>53</v>
      </c>
      <c r="F84" s="29" t="s">
        <v>54</v>
      </c>
      <c r="G84" s="187"/>
      <c r="H84" s="336"/>
      <c r="I84" s="191"/>
      <c r="J84" s="192"/>
      <c r="K84" s="1"/>
    </row>
    <row r="85" spans="1:11" ht="25.9" customHeight="1">
      <c r="A85" s="1"/>
      <c r="B85" s="284" t="s">
        <v>55</v>
      </c>
      <c r="C85" s="340">
        <f>$C$13</f>
        <v>0</v>
      </c>
      <c r="D85" s="286">
        <f>$D$13</f>
        <v>0</v>
      </c>
      <c r="E85" s="288">
        <v>100</v>
      </c>
      <c r="F85" s="343">
        <f>ROUNDDOWN((C85*D85*(100/100)),2)</f>
        <v>0</v>
      </c>
      <c r="G85" s="356">
        <v>0</v>
      </c>
      <c r="H85" s="286">
        <f>$H$13</f>
        <v>0</v>
      </c>
      <c r="I85" s="358">
        <f>G85*H85</f>
        <v>0</v>
      </c>
      <c r="J85" s="360">
        <f>J13+J19+J25+J31+J37+J43+J49+J55+J61+J67+J73+J79</f>
        <v>0</v>
      </c>
      <c r="K85" s="1"/>
    </row>
    <row r="86" spans="1:11" ht="25.9" customHeight="1" thickBot="1">
      <c r="A86" s="1"/>
      <c r="B86" s="339"/>
      <c r="C86" s="341"/>
      <c r="D86" s="292"/>
      <c r="E86" s="342"/>
      <c r="F86" s="344"/>
      <c r="G86" s="357"/>
      <c r="H86" s="292"/>
      <c r="I86" s="359"/>
      <c r="J86" s="361"/>
      <c r="K86" s="1"/>
    </row>
    <row r="87" spans="1:11" ht="25.9" customHeight="1" thickTop="1">
      <c r="A87" s="1"/>
      <c r="B87" s="209" t="s">
        <v>56</v>
      </c>
      <c r="C87" s="210"/>
      <c r="D87" s="212"/>
      <c r="E87" s="212"/>
      <c r="F87" s="213"/>
      <c r="G87" s="217">
        <f>G81</f>
        <v>504757</v>
      </c>
      <c r="H87" s="362"/>
      <c r="I87" s="220"/>
      <c r="J87" s="364">
        <f>J81+J85</f>
        <v>0</v>
      </c>
      <c r="K87" s="1"/>
    </row>
    <row r="88" spans="1:11" ht="25.9" customHeight="1" thickBot="1">
      <c r="A88" s="1"/>
      <c r="B88" s="100"/>
      <c r="C88" s="214"/>
      <c r="D88" s="215"/>
      <c r="E88" s="215"/>
      <c r="F88" s="216"/>
      <c r="G88" s="218"/>
      <c r="H88" s="363"/>
      <c r="I88" s="222"/>
      <c r="J88" s="365"/>
      <c r="K88" s="1"/>
    </row>
    <row r="89" spans="1:11" ht="19.899999999999999" customHeight="1">
      <c r="B89" s="56" t="s">
        <v>66</v>
      </c>
      <c r="C89" s="56"/>
      <c r="D89" s="56"/>
      <c r="E89" s="56"/>
      <c r="F89" s="56"/>
      <c r="G89" s="56"/>
      <c r="H89" s="56"/>
      <c r="I89" s="56"/>
      <c r="J89" s="56"/>
    </row>
    <row r="90" spans="1:11" ht="19.899999999999999" customHeight="1">
      <c r="B90" s="57" t="s">
        <v>58</v>
      </c>
      <c r="C90" s="57"/>
      <c r="D90" s="57"/>
      <c r="E90" s="57"/>
      <c r="F90" s="57"/>
      <c r="G90" s="57"/>
      <c r="H90" s="57"/>
      <c r="I90" s="57"/>
      <c r="J90" s="57"/>
    </row>
    <row r="91" spans="1:11" ht="15" customHeight="1" thickBot="1">
      <c r="B91" s="58"/>
      <c r="C91" s="58"/>
      <c r="D91" s="58"/>
      <c r="E91" s="58"/>
      <c r="F91" s="58"/>
      <c r="G91" s="58"/>
      <c r="H91" s="58"/>
      <c r="I91" s="58"/>
      <c r="J91" s="58"/>
    </row>
    <row r="92" spans="1:11" ht="19.899999999999999" customHeight="1">
      <c r="B92" s="345" t="s">
        <v>59</v>
      </c>
      <c r="C92" s="346"/>
      <c r="D92" s="59" t="s">
        <v>60</v>
      </c>
      <c r="E92" s="347" t="s">
        <v>61</v>
      </c>
      <c r="F92" s="348"/>
      <c r="G92" s="348"/>
      <c r="H92" s="348"/>
      <c r="I92" s="348"/>
      <c r="J92" s="349"/>
    </row>
    <row r="93" spans="1:11" ht="19.899999999999999" customHeight="1">
      <c r="B93" s="60" t="s">
        <v>62</v>
      </c>
      <c r="C93" s="61" t="s">
        <v>63</v>
      </c>
      <c r="D93" s="79"/>
      <c r="E93" s="350"/>
      <c r="F93" s="351"/>
      <c r="G93" s="351"/>
      <c r="H93" s="351"/>
      <c r="I93" s="351"/>
      <c r="J93" s="352"/>
    </row>
    <row r="94" spans="1:11" ht="19.899999999999999" customHeight="1" thickBot="1">
      <c r="B94" s="63"/>
      <c r="C94" s="64" t="s">
        <v>64</v>
      </c>
      <c r="D94" s="80"/>
      <c r="E94" s="353"/>
      <c r="F94" s="354"/>
      <c r="G94" s="354"/>
      <c r="H94" s="354"/>
      <c r="I94" s="354"/>
      <c r="J94" s="355"/>
    </row>
    <row r="95" spans="1:11" ht="19.899999999999999" customHeight="1"/>
    <row r="96" spans="1:11" ht="19.899999999999999" customHeight="1"/>
    <row r="97" ht="19.899999999999999" customHeight="1"/>
    <row r="98" ht="19.899999999999999" customHeight="1"/>
  </sheetData>
  <mergeCells count="212">
    <mergeCell ref="B92:C92"/>
    <mergeCell ref="E92:J92"/>
    <mergeCell ref="E93:J93"/>
    <mergeCell ref="E94:J94"/>
    <mergeCell ref="G85:G86"/>
    <mergeCell ref="H85:H86"/>
    <mergeCell ref="I85:I86"/>
    <mergeCell ref="J85:J86"/>
    <mergeCell ref="B87:B88"/>
    <mergeCell ref="C87:F88"/>
    <mergeCell ref="G87:G88"/>
    <mergeCell ref="H87:I88"/>
    <mergeCell ref="J87:J88"/>
    <mergeCell ref="B83:B84"/>
    <mergeCell ref="G83:G84"/>
    <mergeCell ref="H83:H84"/>
    <mergeCell ref="I83:I84"/>
    <mergeCell ref="J83:J84"/>
    <mergeCell ref="B85:B86"/>
    <mergeCell ref="C85:C86"/>
    <mergeCell ref="D85:D86"/>
    <mergeCell ref="E85:E86"/>
    <mergeCell ref="F85:F86"/>
    <mergeCell ref="H79:H80"/>
    <mergeCell ref="I79:I80"/>
    <mergeCell ref="J79:J80"/>
    <mergeCell ref="B81:B82"/>
    <mergeCell ref="C81:F82"/>
    <mergeCell ref="G81:G82"/>
    <mergeCell ref="H81:I82"/>
    <mergeCell ref="J81:J82"/>
    <mergeCell ref="B79:B80"/>
    <mergeCell ref="C79:C80"/>
    <mergeCell ref="D79:D80"/>
    <mergeCell ref="E79:E80"/>
    <mergeCell ref="F79:F80"/>
    <mergeCell ref="G79:G80"/>
    <mergeCell ref="H73:H74"/>
    <mergeCell ref="I73:I74"/>
    <mergeCell ref="J73:J74"/>
    <mergeCell ref="B75:B78"/>
    <mergeCell ref="C75:C78"/>
    <mergeCell ref="D75:D78"/>
    <mergeCell ref="E75:E78"/>
    <mergeCell ref="F75:F78"/>
    <mergeCell ref="J75:J78"/>
    <mergeCell ref="B73:B74"/>
    <mergeCell ref="C73:C74"/>
    <mergeCell ref="D73:D74"/>
    <mergeCell ref="E73:E74"/>
    <mergeCell ref="F73:F74"/>
    <mergeCell ref="G73:G74"/>
    <mergeCell ref="H67:H68"/>
    <mergeCell ref="I67:I68"/>
    <mergeCell ref="J67:J68"/>
    <mergeCell ref="B69:B72"/>
    <mergeCell ref="C69:C72"/>
    <mergeCell ref="D69:D72"/>
    <mergeCell ref="E69:E72"/>
    <mergeCell ref="F69:F72"/>
    <mergeCell ref="J69:J72"/>
    <mergeCell ref="B67:B68"/>
    <mergeCell ref="C67:C68"/>
    <mergeCell ref="D67:D68"/>
    <mergeCell ref="E67:E68"/>
    <mergeCell ref="F67:F68"/>
    <mergeCell ref="G67:G68"/>
    <mergeCell ref="H61:H62"/>
    <mergeCell ref="I61:I62"/>
    <mergeCell ref="J61:J62"/>
    <mergeCell ref="B63:B66"/>
    <mergeCell ref="C63:C66"/>
    <mergeCell ref="D63:D66"/>
    <mergeCell ref="E63:E66"/>
    <mergeCell ref="F63:F66"/>
    <mergeCell ref="J63:J66"/>
    <mergeCell ref="B61:B62"/>
    <mergeCell ref="C61:C62"/>
    <mergeCell ref="D61:D62"/>
    <mergeCell ref="E61:E62"/>
    <mergeCell ref="F61:F62"/>
    <mergeCell ref="G61:G62"/>
    <mergeCell ref="H55:H56"/>
    <mergeCell ref="I55:I56"/>
    <mergeCell ref="J55:J56"/>
    <mergeCell ref="B57:B60"/>
    <mergeCell ref="C57:C60"/>
    <mergeCell ref="D57:D60"/>
    <mergeCell ref="E57:E60"/>
    <mergeCell ref="F57:F60"/>
    <mergeCell ref="J57:J60"/>
    <mergeCell ref="B55:B56"/>
    <mergeCell ref="C55:C56"/>
    <mergeCell ref="D55:D56"/>
    <mergeCell ref="E55:E56"/>
    <mergeCell ref="F55:F56"/>
    <mergeCell ref="G55:G56"/>
    <mergeCell ref="H49:H50"/>
    <mergeCell ref="I49:I50"/>
    <mergeCell ref="J49:J50"/>
    <mergeCell ref="B51:B54"/>
    <mergeCell ref="C51:C54"/>
    <mergeCell ref="D51:D54"/>
    <mergeCell ref="E51:E54"/>
    <mergeCell ref="F51:F54"/>
    <mergeCell ref="J51:J54"/>
    <mergeCell ref="B49:B50"/>
    <mergeCell ref="C49:C50"/>
    <mergeCell ref="D49:D50"/>
    <mergeCell ref="E49:E50"/>
    <mergeCell ref="F49:F50"/>
    <mergeCell ref="G49:G50"/>
    <mergeCell ref="H43:H44"/>
    <mergeCell ref="I43:I44"/>
    <mergeCell ref="J43:J44"/>
    <mergeCell ref="B45:B48"/>
    <mergeCell ref="C45:C48"/>
    <mergeCell ref="D45:D48"/>
    <mergeCell ref="E45:E48"/>
    <mergeCell ref="F45:F48"/>
    <mergeCell ref="J45:J48"/>
    <mergeCell ref="B43:B44"/>
    <mergeCell ref="C43:C44"/>
    <mergeCell ref="D43:D44"/>
    <mergeCell ref="E43:E44"/>
    <mergeCell ref="F43:F44"/>
    <mergeCell ref="G43:G44"/>
    <mergeCell ref="H37:H38"/>
    <mergeCell ref="I37:I38"/>
    <mergeCell ref="J37:J38"/>
    <mergeCell ref="B39:B42"/>
    <mergeCell ref="C39:C42"/>
    <mergeCell ref="D39:D42"/>
    <mergeCell ref="E39:E42"/>
    <mergeCell ref="F39:F42"/>
    <mergeCell ref="J39:J42"/>
    <mergeCell ref="B37:B38"/>
    <mergeCell ref="C37:C38"/>
    <mergeCell ref="D37:D38"/>
    <mergeCell ref="E37:E38"/>
    <mergeCell ref="F37:F38"/>
    <mergeCell ref="G37:G38"/>
    <mergeCell ref="H31:H32"/>
    <mergeCell ref="I31:I32"/>
    <mergeCell ref="J31:J32"/>
    <mergeCell ref="B33:B36"/>
    <mergeCell ref="C33:C36"/>
    <mergeCell ref="D33:D36"/>
    <mergeCell ref="E33:E36"/>
    <mergeCell ref="F33:F36"/>
    <mergeCell ref="J33:J36"/>
    <mergeCell ref="B31:B32"/>
    <mergeCell ref="C31:C32"/>
    <mergeCell ref="D31:D32"/>
    <mergeCell ref="E31:E32"/>
    <mergeCell ref="F31:F32"/>
    <mergeCell ref="G31:G32"/>
    <mergeCell ref="H25:H26"/>
    <mergeCell ref="I25:I26"/>
    <mergeCell ref="J25:J26"/>
    <mergeCell ref="B27:B30"/>
    <mergeCell ref="C27:C30"/>
    <mergeCell ref="D27:D30"/>
    <mergeCell ref="E27:E30"/>
    <mergeCell ref="F27:F30"/>
    <mergeCell ref="J27:J30"/>
    <mergeCell ref="B25:B26"/>
    <mergeCell ref="C25:C26"/>
    <mergeCell ref="D25:D26"/>
    <mergeCell ref="E25:E26"/>
    <mergeCell ref="F25:F26"/>
    <mergeCell ref="G25:G26"/>
    <mergeCell ref="H19:H20"/>
    <mergeCell ref="I19:I20"/>
    <mergeCell ref="J19:J20"/>
    <mergeCell ref="B21:B24"/>
    <mergeCell ref="C21:C24"/>
    <mergeCell ref="D21:D24"/>
    <mergeCell ref="E21:E24"/>
    <mergeCell ref="F21:F24"/>
    <mergeCell ref="J21:J24"/>
    <mergeCell ref="B19:B20"/>
    <mergeCell ref="C19:C20"/>
    <mergeCell ref="D19:D20"/>
    <mergeCell ref="E19:E20"/>
    <mergeCell ref="F19:F20"/>
    <mergeCell ref="G19:G20"/>
    <mergeCell ref="H13:H14"/>
    <mergeCell ref="I13:I14"/>
    <mergeCell ref="J13:J14"/>
    <mergeCell ref="B15:B18"/>
    <mergeCell ref="C15:C18"/>
    <mergeCell ref="D15:D18"/>
    <mergeCell ref="E15:E18"/>
    <mergeCell ref="F15:F18"/>
    <mergeCell ref="J15:J18"/>
    <mergeCell ref="B13:B14"/>
    <mergeCell ref="C13:C14"/>
    <mergeCell ref="D13:D14"/>
    <mergeCell ref="E13:E14"/>
    <mergeCell ref="F13:F14"/>
    <mergeCell ref="G13:G14"/>
    <mergeCell ref="B2:B8"/>
    <mergeCell ref="C2:F2"/>
    <mergeCell ref="G2:I2"/>
    <mergeCell ref="J2:J3"/>
    <mergeCell ref="B9:B12"/>
    <mergeCell ref="C9:C12"/>
    <mergeCell ref="D9:D12"/>
    <mergeCell ref="E9:E12"/>
    <mergeCell ref="F9:F12"/>
    <mergeCell ref="J9:J12"/>
  </mergeCells>
  <phoneticPr fontId="7"/>
  <pageMargins left="0.78740157480314965" right="0.59055118110236227" top="0.78740157480314965" bottom="0.78740157480314965" header="0.51181102362204722" footer="0.51181102362204722"/>
  <pageSetup paperSize="9" scale="57" orientation="portrait" r:id="rId1"/>
  <headerFooter alignWithMargins="0"/>
  <rowBreaks count="1" manualBreakCount="1">
    <brk id="50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C64C4-E012-4E83-808B-559AF0DFB135}">
  <sheetPr>
    <tabColor rgb="FFCCFFCC"/>
  </sheetPr>
  <dimension ref="A1:K98"/>
  <sheetViews>
    <sheetView view="pageBreakPreview" zoomScale="70" zoomScaleNormal="70" zoomScaleSheetLayoutView="70" workbookViewId="0">
      <pane ySplit="7" topLeftCell="A8" activePane="bottomLeft" state="frozen"/>
      <selection activeCell="B83" sqref="B83:J94"/>
      <selection pane="bottomLeft" activeCell="B2" sqref="B2:B8"/>
    </sheetView>
  </sheetViews>
  <sheetFormatPr defaultColWidth="9" defaultRowHeight="13.5"/>
  <cols>
    <col min="1" max="1" width="1.25" style="4" customWidth="1"/>
    <col min="2" max="2" width="21.25" style="4" bestFit="1" customWidth="1"/>
    <col min="3" max="3" width="11.75" style="4" customWidth="1"/>
    <col min="4" max="4" width="18" style="4" bestFit="1" customWidth="1"/>
    <col min="5" max="5" width="11" style="4" bestFit="1" customWidth="1"/>
    <col min="6" max="6" width="17.375" style="4" customWidth="1"/>
    <col min="7" max="7" width="16.75" style="4" bestFit="1" customWidth="1"/>
    <col min="8" max="8" width="16" style="4" bestFit="1" customWidth="1"/>
    <col min="9" max="9" width="17.375" style="4" customWidth="1"/>
    <col min="10" max="10" width="18.75" style="4" customWidth="1"/>
    <col min="11" max="11" width="3.625" style="4" customWidth="1"/>
    <col min="12" max="16384" width="9" style="4"/>
  </cols>
  <sheetData>
    <row r="1" spans="1:11" ht="19.5" thickBot="1">
      <c r="A1" s="1"/>
      <c r="B1" s="2" t="s">
        <v>0</v>
      </c>
      <c r="C1" s="3" t="s">
        <v>73</v>
      </c>
      <c r="D1" s="3"/>
      <c r="E1" s="3"/>
      <c r="F1" s="3"/>
      <c r="G1" s="3"/>
      <c r="H1" s="3"/>
      <c r="I1" s="3"/>
      <c r="J1" s="3"/>
      <c r="K1" s="1"/>
    </row>
    <row r="2" spans="1:11" ht="42.75" customHeight="1">
      <c r="A2" s="1"/>
      <c r="B2" s="98" t="s">
        <v>2</v>
      </c>
      <c r="C2" s="101" t="s">
        <v>3</v>
      </c>
      <c r="D2" s="101"/>
      <c r="E2" s="101"/>
      <c r="F2" s="102"/>
      <c r="G2" s="103" t="s">
        <v>4</v>
      </c>
      <c r="H2" s="101"/>
      <c r="I2" s="102"/>
      <c r="J2" s="104" t="s">
        <v>5</v>
      </c>
      <c r="K2" s="1"/>
    </row>
    <row r="3" spans="1:11" ht="30" customHeight="1">
      <c r="A3" s="1"/>
      <c r="B3" s="99"/>
      <c r="C3" s="5" t="s">
        <v>6</v>
      </c>
      <c r="D3" s="6" t="s">
        <v>7</v>
      </c>
      <c r="E3" s="7" t="s">
        <v>8</v>
      </c>
      <c r="F3" s="8" t="s">
        <v>9</v>
      </c>
      <c r="G3" s="9" t="s">
        <v>10</v>
      </c>
      <c r="H3" s="10" t="s">
        <v>11</v>
      </c>
      <c r="I3" s="8" t="s">
        <v>9</v>
      </c>
      <c r="J3" s="105"/>
      <c r="K3" s="1"/>
    </row>
    <row r="4" spans="1:11" ht="30" customHeight="1">
      <c r="A4" s="1"/>
      <c r="B4" s="99"/>
      <c r="C4" s="11"/>
      <c r="D4" s="12"/>
      <c r="E4" s="13"/>
      <c r="F4" s="14"/>
      <c r="G4" s="15" t="s">
        <v>12</v>
      </c>
      <c r="H4" s="16" t="s">
        <v>12</v>
      </c>
      <c r="I4" s="14"/>
      <c r="J4" s="17"/>
      <c r="K4" s="1"/>
    </row>
    <row r="5" spans="1:11" ht="30" customHeight="1">
      <c r="A5" s="1"/>
      <c r="B5" s="99"/>
      <c r="C5" s="18"/>
      <c r="D5" s="19"/>
      <c r="E5" s="20"/>
      <c r="F5" s="21"/>
      <c r="G5" s="15" t="s">
        <v>13</v>
      </c>
      <c r="H5" s="22" t="s">
        <v>13</v>
      </c>
      <c r="I5" s="21"/>
      <c r="J5" s="23"/>
      <c r="K5" s="1"/>
    </row>
    <row r="6" spans="1:11" ht="30" customHeight="1">
      <c r="A6" s="1"/>
      <c r="B6" s="99"/>
      <c r="C6" s="11"/>
      <c r="D6" s="12"/>
      <c r="E6" s="13"/>
      <c r="F6" s="14"/>
      <c r="G6" s="24" t="s">
        <v>14</v>
      </c>
      <c r="H6" s="24" t="s">
        <v>14</v>
      </c>
      <c r="I6" s="14"/>
      <c r="J6" s="17"/>
      <c r="K6" s="1"/>
    </row>
    <row r="7" spans="1:11" ht="30" customHeight="1">
      <c r="A7" s="1"/>
      <c r="B7" s="99"/>
      <c r="C7" s="18"/>
      <c r="D7" s="19"/>
      <c r="E7" s="20"/>
      <c r="F7" s="21"/>
      <c r="G7" s="25" t="s">
        <v>15</v>
      </c>
      <c r="H7" s="25" t="s">
        <v>15</v>
      </c>
      <c r="I7" s="21"/>
      <c r="J7" s="23"/>
      <c r="K7" s="1"/>
    </row>
    <row r="8" spans="1:11" ht="45" customHeight="1" thickBot="1">
      <c r="A8" s="1"/>
      <c r="B8" s="100"/>
      <c r="C8" s="26" t="s">
        <v>16</v>
      </c>
      <c r="D8" s="27" t="s">
        <v>17</v>
      </c>
      <c r="E8" s="28" t="s">
        <v>18</v>
      </c>
      <c r="F8" s="29" t="s">
        <v>19</v>
      </c>
      <c r="G8" s="30" t="s">
        <v>20</v>
      </c>
      <c r="H8" s="31" t="s">
        <v>21</v>
      </c>
      <c r="I8" s="32" t="s">
        <v>22</v>
      </c>
      <c r="J8" s="33" t="s">
        <v>23</v>
      </c>
      <c r="K8" s="1"/>
    </row>
    <row r="9" spans="1:11" ht="25.9" customHeight="1">
      <c r="A9" s="1"/>
      <c r="B9" s="106" t="s">
        <v>24</v>
      </c>
      <c r="C9" s="109">
        <v>550</v>
      </c>
      <c r="D9" s="113">
        <v>0</v>
      </c>
      <c r="E9" s="117">
        <v>100</v>
      </c>
      <c r="F9" s="121">
        <f>ROUNDDOWN((C9*D9*((185-E9)/100)),2)</f>
        <v>0</v>
      </c>
      <c r="G9" s="34">
        <v>0</v>
      </c>
      <c r="H9" s="81">
        <v>0</v>
      </c>
      <c r="I9" s="36">
        <f>ROUNDDOWN(G9*H9,2)</f>
        <v>0</v>
      </c>
      <c r="J9" s="125">
        <f>ROUNDDOWN((F9)+SUM(I9:I12),0)</f>
        <v>0</v>
      </c>
      <c r="K9" s="1"/>
    </row>
    <row r="10" spans="1:11" ht="25.9" customHeight="1">
      <c r="A10" s="1"/>
      <c r="B10" s="99"/>
      <c r="C10" s="110"/>
      <c r="D10" s="114"/>
      <c r="E10" s="118"/>
      <c r="F10" s="122"/>
      <c r="G10" s="37">
        <v>0</v>
      </c>
      <c r="H10" s="83">
        <v>0</v>
      </c>
      <c r="I10" s="39">
        <f>ROUNDDOWN(G10*H10,2)</f>
        <v>0</v>
      </c>
      <c r="J10" s="235"/>
      <c r="K10" s="1"/>
    </row>
    <row r="11" spans="1:11" ht="25.9" customHeight="1">
      <c r="A11" s="1"/>
      <c r="B11" s="225"/>
      <c r="C11" s="227"/>
      <c r="D11" s="229"/>
      <c r="E11" s="231"/>
      <c r="F11" s="321"/>
      <c r="G11" s="40">
        <v>23184</v>
      </c>
      <c r="H11" s="81">
        <v>0</v>
      </c>
      <c r="I11" s="39">
        <f>ROUNDDOWN(G11*H11,2)</f>
        <v>0</v>
      </c>
      <c r="J11" s="235"/>
      <c r="K11" s="1"/>
    </row>
    <row r="12" spans="1:11" ht="25.9" customHeight="1">
      <c r="A12" s="1"/>
      <c r="B12" s="226"/>
      <c r="C12" s="228"/>
      <c r="D12" s="230"/>
      <c r="E12" s="232"/>
      <c r="F12" s="322"/>
      <c r="G12" s="37">
        <v>26496</v>
      </c>
      <c r="H12" s="85">
        <v>0</v>
      </c>
      <c r="I12" s="39">
        <f>ROUNDDOWN(G12*H12,2)</f>
        <v>0</v>
      </c>
      <c r="J12" s="236"/>
      <c r="K12" s="1"/>
    </row>
    <row r="13" spans="1:11" ht="25.9" customHeight="1">
      <c r="A13" s="1"/>
      <c r="B13" s="369" t="s">
        <v>25</v>
      </c>
      <c r="C13" s="139">
        <v>0</v>
      </c>
      <c r="D13" s="128">
        <v>0</v>
      </c>
      <c r="E13" s="142">
        <v>100</v>
      </c>
      <c r="F13" s="144">
        <f>ROUNDDOWN((C13*D13*(100/100)),2)</f>
        <v>0</v>
      </c>
      <c r="G13" s="146">
        <v>0</v>
      </c>
      <c r="H13" s="308">
        <v>0</v>
      </c>
      <c r="I13" s="130">
        <f>ROUNDDOWN(G13*H13,2)</f>
        <v>0</v>
      </c>
      <c r="J13" s="132">
        <f>ROUNDDOWN((F13+I13),0)</f>
        <v>0</v>
      </c>
      <c r="K13" s="1"/>
    </row>
    <row r="14" spans="1:11" ht="25.9" customHeight="1">
      <c r="A14" s="1"/>
      <c r="B14" s="370"/>
      <c r="C14" s="140"/>
      <c r="D14" s="141"/>
      <c r="E14" s="143"/>
      <c r="F14" s="145"/>
      <c r="G14" s="257"/>
      <c r="H14" s="309"/>
      <c r="I14" s="368"/>
      <c r="J14" s="133"/>
      <c r="K14" s="1"/>
    </row>
    <row r="15" spans="1:11" ht="25.9" customHeight="1">
      <c r="A15" s="1"/>
      <c r="B15" s="134" t="s">
        <v>26</v>
      </c>
      <c r="C15" s="110">
        <f>$C$9</f>
        <v>550</v>
      </c>
      <c r="D15" s="135">
        <f>$D$9</f>
        <v>0</v>
      </c>
      <c r="E15" s="118">
        <v>100</v>
      </c>
      <c r="F15" s="122">
        <f>ROUNDDOWN((C15*D15*((185-E15)/100)),2)</f>
        <v>0</v>
      </c>
      <c r="G15" s="40">
        <v>0</v>
      </c>
      <c r="H15" s="42">
        <f>$H$9</f>
        <v>0</v>
      </c>
      <c r="I15" s="43">
        <f t="shared" ref="I15:I19" si="0">ROUNDDOWN(G15*H15,2)</f>
        <v>0</v>
      </c>
      <c r="J15" s="136">
        <f>ROUNDDOWN((F15)+SUM(I15:I18),0)</f>
        <v>0</v>
      </c>
      <c r="K15" s="1"/>
    </row>
    <row r="16" spans="1:11" ht="25.9" customHeight="1">
      <c r="A16" s="1"/>
      <c r="B16" s="99"/>
      <c r="C16" s="110"/>
      <c r="D16" s="135"/>
      <c r="E16" s="118"/>
      <c r="F16" s="122"/>
      <c r="G16" s="37">
        <v>0</v>
      </c>
      <c r="H16" s="44">
        <f>$H$10</f>
        <v>0</v>
      </c>
      <c r="I16" s="39">
        <f t="shared" si="0"/>
        <v>0</v>
      </c>
      <c r="J16" s="126"/>
      <c r="K16" s="1"/>
    </row>
    <row r="17" spans="1:11" ht="25.9" customHeight="1">
      <c r="A17" s="1"/>
      <c r="B17" s="225"/>
      <c r="C17" s="111"/>
      <c r="D17" s="119"/>
      <c r="E17" s="119"/>
      <c r="F17" s="323"/>
      <c r="G17" s="40">
        <v>20328</v>
      </c>
      <c r="H17" s="42">
        <f>$H$11</f>
        <v>0</v>
      </c>
      <c r="I17" s="43">
        <f t="shared" si="0"/>
        <v>0</v>
      </c>
      <c r="J17" s="126"/>
      <c r="K17" s="1"/>
    </row>
    <row r="18" spans="1:11" ht="25.9" customHeight="1">
      <c r="A18" s="1"/>
      <c r="B18" s="226"/>
      <c r="C18" s="112"/>
      <c r="D18" s="120"/>
      <c r="E18" s="120"/>
      <c r="F18" s="324"/>
      <c r="G18" s="37">
        <v>28776</v>
      </c>
      <c r="H18" s="67">
        <f>$H$12</f>
        <v>0</v>
      </c>
      <c r="I18" s="39">
        <f t="shared" si="0"/>
        <v>0</v>
      </c>
      <c r="J18" s="127"/>
      <c r="K18" s="1"/>
    </row>
    <row r="19" spans="1:11" ht="25.9" customHeight="1">
      <c r="A19" s="1"/>
      <c r="B19" s="243" t="s">
        <v>27</v>
      </c>
      <c r="C19" s="245">
        <f>$C$13</f>
        <v>0</v>
      </c>
      <c r="D19" s="253">
        <f>$D$13</f>
        <v>0</v>
      </c>
      <c r="E19" s="247">
        <v>100</v>
      </c>
      <c r="F19" s="249">
        <f>ROUNDDOWN((C19*D19*(100/100)),2)</f>
        <v>0</v>
      </c>
      <c r="G19" s="251">
        <v>0</v>
      </c>
      <c r="H19" s="253">
        <f>$H$13</f>
        <v>0</v>
      </c>
      <c r="I19" s="239">
        <f t="shared" si="0"/>
        <v>0</v>
      </c>
      <c r="J19" s="241">
        <f>ROUNDDOWN((F19+I19),0)</f>
        <v>0</v>
      </c>
      <c r="K19" s="1"/>
    </row>
    <row r="20" spans="1:11" ht="25.9" customHeight="1">
      <c r="A20" s="1"/>
      <c r="B20" s="244"/>
      <c r="C20" s="246"/>
      <c r="D20" s="255"/>
      <c r="E20" s="248"/>
      <c r="F20" s="250"/>
      <c r="G20" s="330"/>
      <c r="H20" s="254"/>
      <c r="I20" s="366"/>
      <c r="J20" s="242"/>
      <c r="K20" s="1"/>
    </row>
    <row r="21" spans="1:11" ht="25.9" customHeight="1">
      <c r="A21" s="1"/>
      <c r="B21" s="134" t="s">
        <v>28</v>
      </c>
      <c r="C21" s="110">
        <f>$C$9</f>
        <v>550</v>
      </c>
      <c r="D21" s="135">
        <f>$D$9</f>
        <v>0</v>
      </c>
      <c r="E21" s="118">
        <v>100</v>
      </c>
      <c r="F21" s="122">
        <f>ROUNDDOWN((C21*D21*((185-E21)/100)),2)</f>
        <v>0</v>
      </c>
      <c r="G21" s="40">
        <v>0</v>
      </c>
      <c r="H21" s="42">
        <f>$H$9</f>
        <v>0</v>
      </c>
      <c r="I21" s="43">
        <f t="shared" ref="I21:I25" si="1">ROUNDDOWN(G21*H21,2)</f>
        <v>0</v>
      </c>
      <c r="J21" s="136">
        <f>ROUNDDOWN((F21)+SUM(I21:I24),0)</f>
        <v>0</v>
      </c>
      <c r="K21" s="1"/>
    </row>
    <row r="22" spans="1:11" ht="25.9" customHeight="1">
      <c r="A22" s="1"/>
      <c r="B22" s="99"/>
      <c r="C22" s="110"/>
      <c r="D22" s="135"/>
      <c r="E22" s="118"/>
      <c r="F22" s="122"/>
      <c r="G22" s="37">
        <v>0</v>
      </c>
      <c r="H22" s="44">
        <f>$H$10</f>
        <v>0</v>
      </c>
      <c r="I22" s="39">
        <f t="shared" si="1"/>
        <v>0</v>
      </c>
      <c r="J22" s="126"/>
      <c r="K22" s="1"/>
    </row>
    <row r="23" spans="1:11" ht="25.9" customHeight="1">
      <c r="A23" s="1"/>
      <c r="B23" s="225"/>
      <c r="C23" s="111"/>
      <c r="D23" s="119"/>
      <c r="E23" s="119"/>
      <c r="F23" s="323"/>
      <c r="G23" s="40">
        <v>23800</v>
      </c>
      <c r="H23" s="42">
        <f>$H$11</f>
        <v>0</v>
      </c>
      <c r="I23" s="43">
        <f t="shared" si="1"/>
        <v>0</v>
      </c>
      <c r="J23" s="126"/>
      <c r="K23" s="1"/>
    </row>
    <row r="24" spans="1:11" ht="25.9" customHeight="1">
      <c r="A24" s="1"/>
      <c r="B24" s="226"/>
      <c r="C24" s="112"/>
      <c r="D24" s="120"/>
      <c r="E24" s="120"/>
      <c r="F24" s="324"/>
      <c r="G24" s="37">
        <v>25160</v>
      </c>
      <c r="H24" s="67">
        <f>$H$12</f>
        <v>0</v>
      </c>
      <c r="I24" s="39">
        <f t="shared" si="1"/>
        <v>0</v>
      </c>
      <c r="J24" s="127"/>
      <c r="K24" s="1"/>
    </row>
    <row r="25" spans="1:11" ht="25.9" customHeight="1">
      <c r="A25" s="1"/>
      <c r="B25" s="243" t="s">
        <v>29</v>
      </c>
      <c r="C25" s="245">
        <f>$C$13</f>
        <v>0</v>
      </c>
      <c r="D25" s="253">
        <f>$D$13</f>
        <v>0</v>
      </c>
      <c r="E25" s="247">
        <v>100</v>
      </c>
      <c r="F25" s="249">
        <f>ROUNDDOWN((C25*D25*(100/100)),2)</f>
        <v>0</v>
      </c>
      <c r="G25" s="251">
        <v>0</v>
      </c>
      <c r="H25" s="253">
        <f>$H$13</f>
        <v>0</v>
      </c>
      <c r="I25" s="239">
        <f t="shared" si="1"/>
        <v>0</v>
      </c>
      <c r="J25" s="241">
        <f>ROUNDDOWN((F25+I25),0)</f>
        <v>0</v>
      </c>
      <c r="K25" s="1"/>
    </row>
    <row r="26" spans="1:11" ht="25.9" customHeight="1">
      <c r="A26" s="1"/>
      <c r="B26" s="244"/>
      <c r="C26" s="246"/>
      <c r="D26" s="255"/>
      <c r="E26" s="248"/>
      <c r="F26" s="250"/>
      <c r="G26" s="330"/>
      <c r="H26" s="254"/>
      <c r="I26" s="366"/>
      <c r="J26" s="242"/>
      <c r="K26" s="1"/>
    </row>
    <row r="27" spans="1:11" ht="25.9" customHeight="1">
      <c r="A27" s="1"/>
      <c r="B27" s="134" t="s">
        <v>30</v>
      </c>
      <c r="C27" s="110">
        <f>$C$9</f>
        <v>550</v>
      </c>
      <c r="D27" s="135">
        <f>$D$9</f>
        <v>0</v>
      </c>
      <c r="E27" s="118">
        <v>100</v>
      </c>
      <c r="F27" s="122">
        <f>ROUNDDOWN((C27*D27*((185-E27)/100)),2)</f>
        <v>0</v>
      </c>
      <c r="G27" s="40">
        <v>20592</v>
      </c>
      <c r="H27" s="42">
        <f>$H$9</f>
        <v>0</v>
      </c>
      <c r="I27" s="43">
        <f t="shared" ref="I27:I31" si="2">ROUNDDOWN(G27*H27,2)</f>
        <v>0</v>
      </c>
      <c r="J27" s="136">
        <f>ROUNDDOWN((F27)+SUM(I27:I30),0)</f>
        <v>0</v>
      </c>
      <c r="K27" s="1"/>
    </row>
    <row r="28" spans="1:11" ht="25.9" customHeight="1">
      <c r="A28" s="1"/>
      <c r="B28" s="99"/>
      <c r="C28" s="110"/>
      <c r="D28" s="135"/>
      <c r="E28" s="118"/>
      <c r="F28" s="122"/>
      <c r="G28" s="37">
        <v>5616</v>
      </c>
      <c r="H28" s="68">
        <f>$H$10</f>
        <v>0</v>
      </c>
      <c r="I28" s="39">
        <f t="shared" si="2"/>
        <v>0</v>
      </c>
      <c r="J28" s="126"/>
      <c r="K28" s="1"/>
    </row>
    <row r="29" spans="1:11" ht="25.9" customHeight="1">
      <c r="A29" s="1"/>
      <c r="B29" s="225"/>
      <c r="C29" s="111"/>
      <c r="D29" s="119"/>
      <c r="E29" s="119"/>
      <c r="F29" s="323"/>
      <c r="G29" s="40">
        <v>0</v>
      </c>
      <c r="H29" s="68">
        <f>$H$11</f>
        <v>0</v>
      </c>
      <c r="I29" s="43">
        <f t="shared" si="2"/>
        <v>0</v>
      </c>
      <c r="J29" s="126"/>
      <c r="K29" s="1"/>
    </row>
    <row r="30" spans="1:11" ht="25.9" customHeight="1">
      <c r="A30" s="1"/>
      <c r="B30" s="226"/>
      <c r="C30" s="112"/>
      <c r="D30" s="120"/>
      <c r="E30" s="120"/>
      <c r="F30" s="324"/>
      <c r="G30" s="37">
        <v>27360</v>
      </c>
      <c r="H30" s="42">
        <f>$H$12</f>
        <v>0</v>
      </c>
      <c r="I30" s="39">
        <f t="shared" si="2"/>
        <v>0</v>
      </c>
      <c r="J30" s="127"/>
      <c r="K30" s="1"/>
    </row>
    <row r="31" spans="1:11" ht="25.9" customHeight="1">
      <c r="A31" s="1"/>
      <c r="B31" s="243" t="s">
        <v>31</v>
      </c>
      <c r="C31" s="245">
        <f>$C$13</f>
        <v>0</v>
      </c>
      <c r="D31" s="253">
        <f>$D$13</f>
        <v>0</v>
      </c>
      <c r="E31" s="247">
        <v>100</v>
      </c>
      <c r="F31" s="249">
        <f>ROUNDDOWN((C31*D31*(100/100)),2)</f>
        <v>0</v>
      </c>
      <c r="G31" s="251">
        <v>0</v>
      </c>
      <c r="H31" s="253">
        <f>$H$13</f>
        <v>0</v>
      </c>
      <c r="I31" s="239">
        <f t="shared" si="2"/>
        <v>0</v>
      </c>
      <c r="J31" s="241">
        <f>ROUNDDOWN((F31+I31),0)</f>
        <v>0</v>
      </c>
      <c r="K31" s="1"/>
    </row>
    <row r="32" spans="1:11" ht="25.9" customHeight="1">
      <c r="A32" s="1"/>
      <c r="B32" s="244"/>
      <c r="C32" s="246"/>
      <c r="D32" s="255"/>
      <c r="E32" s="248"/>
      <c r="F32" s="250"/>
      <c r="G32" s="330"/>
      <c r="H32" s="254"/>
      <c r="I32" s="366"/>
      <c r="J32" s="242"/>
      <c r="K32" s="1"/>
    </row>
    <row r="33" spans="1:11" ht="25.9" customHeight="1">
      <c r="A33" s="1"/>
      <c r="B33" s="134" t="s">
        <v>32</v>
      </c>
      <c r="C33" s="110">
        <f>$C$9</f>
        <v>550</v>
      </c>
      <c r="D33" s="135">
        <f>$D$9</f>
        <v>0</v>
      </c>
      <c r="E33" s="118">
        <v>100</v>
      </c>
      <c r="F33" s="122">
        <f>ROUNDDOWN((C33*D33*((185-E33)/100)),2)</f>
        <v>0</v>
      </c>
      <c r="G33" s="40">
        <v>20075</v>
      </c>
      <c r="H33" s="42">
        <f>$H$9</f>
        <v>0</v>
      </c>
      <c r="I33" s="43">
        <f t="shared" ref="I33:I37" si="3">ROUNDDOWN(G33*H33,2)</f>
        <v>0</v>
      </c>
      <c r="J33" s="136">
        <f>ROUNDDOWN((F33)+SUM(I33:I36),0)</f>
        <v>0</v>
      </c>
      <c r="K33" s="1"/>
    </row>
    <row r="34" spans="1:11" ht="25.9" customHeight="1">
      <c r="A34" s="1"/>
      <c r="B34" s="99"/>
      <c r="C34" s="110"/>
      <c r="D34" s="135"/>
      <c r="E34" s="118"/>
      <c r="F34" s="122"/>
      <c r="G34" s="37">
        <v>5475</v>
      </c>
      <c r="H34" s="68">
        <f>$H$10</f>
        <v>0</v>
      </c>
      <c r="I34" s="39">
        <f t="shared" si="3"/>
        <v>0</v>
      </c>
      <c r="J34" s="126"/>
      <c r="K34" s="1"/>
    </row>
    <row r="35" spans="1:11" ht="25.9" customHeight="1">
      <c r="A35" s="1"/>
      <c r="B35" s="225"/>
      <c r="C35" s="111"/>
      <c r="D35" s="119"/>
      <c r="E35" s="119"/>
      <c r="F35" s="323"/>
      <c r="G35" s="40">
        <v>0</v>
      </c>
      <c r="H35" s="68">
        <f>$H$11</f>
        <v>0</v>
      </c>
      <c r="I35" s="43">
        <f t="shared" si="3"/>
        <v>0</v>
      </c>
      <c r="J35" s="126"/>
      <c r="K35" s="1"/>
    </row>
    <row r="36" spans="1:11" ht="25.9" customHeight="1">
      <c r="A36" s="1"/>
      <c r="B36" s="226"/>
      <c r="C36" s="112"/>
      <c r="D36" s="120"/>
      <c r="E36" s="120"/>
      <c r="F36" s="324"/>
      <c r="G36" s="37">
        <v>28762</v>
      </c>
      <c r="H36" s="42">
        <f>$H$12</f>
        <v>0</v>
      </c>
      <c r="I36" s="39">
        <f t="shared" si="3"/>
        <v>0</v>
      </c>
      <c r="J36" s="127"/>
      <c r="K36" s="1"/>
    </row>
    <row r="37" spans="1:11" ht="25.9" customHeight="1">
      <c r="A37" s="1"/>
      <c r="B37" s="243" t="s">
        <v>33</v>
      </c>
      <c r="C37" s="245">
        <f>$C$13</f>
        <v>0</v>
      </c>
      <c r="D37" s="253">
        <f>$D$13</f>
        <v>0</v>
      </c>
      <c r="E37" s="247">
        <v>100</v>
      </c>
      <c r="F37" s="249">
        <f>ROUNDDOWN((C37*D37*(100/100)),2)</f>
        <v>0</v>
      </c>
      <c r="G37" s="251">
        <v>0</v>
      </c>
      <c r="H37" s="253">
        <f>$H$13</f>
        <v>0</v>
      </c>
      <c r="I37" s="239">
        <f t="shared" si="3"/>
        <v>0</v>
      </c>
      <c r="J37" s="241">
        <f>ROUNDDOWN((F37+I37),0)</f>
        <v>0</v>
      </c>
      <c r="K37" s="1"/>
    </row>
    <row r="38" spans="1:11" ht="25.9" customHeight="1">
      <c r="A38" s="1"/>
      <c r="B38" s="244"/>
      <c r="C38" s="246"/>
      <c r="D38" s="255"/>
      <c r="E38" s="248"/>
      <c r="F38" s="250"/>
      <c r="G38" s="330"/>
      <c r="H38" s="254"/>
      <c r="I38" s="366"/>
      <c r="J38" s="242"/>
      <c r="K38" s="1"/>
    </row>
    <row r="39" spans="1:11" ht="25.9" customHeight="1">
      <c r="A39" s="1"/>
      <c r="B39" s="134" t="s">
        <v>34</v>
      </c>
      <c r="C39" s="110">
        <f>$C$9</f>
        <v>550</v>
      </c>
      <c r="D39" s="135">
        <f>$D$9</f>
        <v>0</v>
      </c>
      <c r="E39" s="118">
        <v>100</v>
      </c>
      <c r="F39" s="122">
        <f>ROUNDDOWN((C39*D39*((185-E39)/100)),2)</f>
        <v>0</v>
      </c>
      <c r="G39" s="40">
        <v>20064</v>
      </c>
      <c r="H39" s="42">
        <f>$H$9</f>
        <v>0</v>
      </c>
      <c r="I39" s="43">
        <f t="shared" ref="I39:I43" si="4">ROUNDDOWN(G39*H39,2)</f>
        <v>0</v>
      </c>
      <c r="J39" s="136">
        <f>ROUNDDOWN((F39)+SUM(I39:I42),0)</f>
        <v>0</v>
      </c>
      <c r="K39" s="1"/>
    </row>
    <row r="40" spans="1:11" ht="25.9" customHeight="1">
      <c r="A40" s="1"/>
      <c r="B40" s="99"/>
      <c r="C40" s="110"/>
      <c r="D40" s="135"/>
      <c r="E40" s="118"/>
      <c r="F40" s="122"/>
      <c r="G40" s="37">
        <v>5472</v>
      </c>
      <c r="H40" s="68">
        <f>$H$10</f>
        <v>0</v>
      </c>
      <c r="I40" s="39">
        <f t="shared" si="4"/>
        <v>0</v>
      </c>
      <c r="J40" s="126"/>
      <c r="K40" s="1"/>
    </row>
    <row r="41" spans="1:11" ht="25.9" customHeight="1">
      <c r="A41" s="1"/>
      <c r="B41" s="225"/>
      <c r="C41" s="111"/>
      <c r="D41" s="119"/>
      <c r="E41" s="119"/>
      <c r="F41" s="323"/>
      <c r="G41" s="40">
        <v>0</v>
      </c>
      <c r="H41" s="68">
        <f>$H$11</f>
        <v>0</v>
      </c>
      <c r="I41" s="43">
        <f t="shared" si="4"/>
        <v>0</v>
      </c>
      <c r="J41" s="126"/>
      <c r="K41" s="1"/>
    </row>
    <row r="42" spans="1:11" ht="25.9" customHeight="1">
      <c r="A42" s="1"/>
      <c r="B42" s="226"/>
      <c r="C42" s="112"/>
      <c r="D42" s="120"/>
      <c r="E42" s="120"/>
      <c r="F42" s="324"/>
      <c r="G42" s="37">
        <v>29184</v>
      </c>
      <c r="H42" s="42">
        <f>$H$12</f>
        <v>0</v>
      </c>
      <c r="I42" s="39">
        <f t="shared" si="4"/>
        <v>0</v>
      </c>
      <c r="J42" s="127"/>
      <c r="K42" s="1"/>
    </row>
    <row r="43" spans="1:11" ht="25.9" customHeight="1">
      <c r="A43" s="1"/>
      <c r="B43" s="243" t="s">
        <v>35</v>
      </c>
      <c r="C43" s="245">
        <f>$C$13</f>
        <v>0</v>
      </c>
      <c r="D43" s="253">
        <f>$D$13</f>
        <v>0</v>
      </c>
      <c r="E43" s="247">
        <v>100</v>
      </c>
      <c r="F43" s="249">
        <f>ROUNDDOWN((C43*D43*(100/100)),2)</f>
        <v>0</v>
      </c>
      <c r="G43" s="251">
        <v>0</v>
      </c>
      <c r="H43" s="253">
        <f>$H$13</f>
        <v>0</v>
      </c>
      <c r="I43" s="239">
        <f t="shared" si="4"/>
        <v>0</v>
      </c>
      <c r="J43" s="241">
        <f>ROUNDDOWN((F43+I43),0)</f>
        <v>0</v>
      </c>
      <c r="K43" s="1"/>
    </row>
    <row r="44" spans="1:11" ht="25.9" customHeight="1">
      <c r="A44" s="1"/>
      <c r="B44" s="244"/>
      <c r="C44" s="246"/>
      <c r="D44" s="255"/>
      <c r="E44" s="248"/>
      <c r="F44" s="250"/>
      <c r="G44" s="330"/>
      <c r="H44" s="254"/>
      <c r="I44" s="366"/>
      <c r="J44" s="242"/>
      <c r="K44" s="1"/>
    </row>
    <row r="45" spans="1:11" ht="25.9" customHeight="1">
      <c r="A45" s="1"/>
      <c r="B45" s="134" t="s">
        <v>36</v>
      </c>
      <c r="C45" s="110">
        <f>$C$9</f>
        <v>550</v>
      </c>
      <c r="D45" s="135">
        <f>$D$9</f>
        <v>0</v>
      </c>
      <c r="E45" s="118">
        <v>100</v>
      </c>
      <c r="F45" s="122">
        <f>ROUNDDOWN((C45*D45*((185-E45)/100)),2)</f>
        <v>0</v>
      </c>
      <c r="G45" s="40">
        <v>0</v>
      </c>
      <c r="H45" s="42">
        <f>$H$9</f>
        <v>0</v>
      </c>
      <c r="I45" s="43">
        <f t="shared" ref="I45:I49" si="5">ROUNDDOWN(G45*H45,2)</f>
        <v>0</v>
      </c>
      <c r="J45" s="136">
        <f>ROUNDDOWN((F45)+SUM(I45:I48),0)</f>
        <v>0</v>
      </c>
      <c r="K45" s="1"/>
    </row>
    <row r="46" spans="1:11" ht="25.9" customHeight="1">
      <c r="A46" s="1"/>
      <c r="B46" s="99"/>
      <c r="C46" s="110"/>
      <c r="D46" s="135"/>
      <c r="E46" s="118"/>
      <c r="F46" s="122"/>
      <c r="G46" s="37">
        <v>0</v>
      </c>
      <c r="H46" s="44">
        <f>$H$10</f>
        <v>0</v>
      </c>
      <c r="I46" s="39">
        <f t="shared" si="5"/>
        <v>0</v>
      </c>
      <c r="J46" s="126"/>
      <c r="K46" s="1"/>
    </row>
    <row r="47" spans="1:11" ht="25.9" customHeight="1">
      <c r="A47" s="1"/>
      <c r="B47" s="225"/>
      <c r="C47" s="111"/>
      <c r="D47" s="119"/>
      <c r="E47" s="119"/>
      <c r="F47" s="323"/>
      <c r="G47" s="40">
        <v>26572</v>
      </c>
      <c r="H47" s="42">
        <f>$H$11</f>
        <v>0</v>
      </c>
      <c r="I47" s="43">
        <f t="shared" si="5"/>
        <v>0</v>
      </c>
      <c r="J47" s="126"/>
      <c r="K47" s="1"/>
    </row>
    <row r="48" spans="1:11" ht="25.9" customHeight="1">
      <c r="A48" s="1"/>
      <c r="B48" s="225"/>
      <c r="C48" s="111"/>
      <c r="D48" s="119"/>
      <c r="E48" s="119"/>
      <c r="F48" s="323"/>
      <c r="G48" s="76">
        <v>27740</v>
      </c>
      <c r="H48" s="77">
        <f>$H$12</f>
        <v>0</v>
      </c>
      <c r="I48" s="78">
        <f t="shared" si="5"/>
        <v>0</v>
      </c>
      <c r="J48" s="126"/>
      <c r="K48" s="1"/>
    </row>
    <row r="49" spans="1:11" ht="25.9" customHeight="1">
      <c r="A49" s="1"/>
      <c r="B49" s="264" t="s">
        <v>37</v>
      </c>
      <c r="C49" s="265">
        <f>$C$13</f>
        <v>0</v>
      </c>
      <c r="D49" s="261">
        <f>$D$13</f>
        <v>0</v>
      </c>
      <c r="E49" s="266">
        <v>100</v>
      </c>
      <c r="F49" s="267">
        <f>ROUNDDOWN((C49*D49*(100/100)),2)</f>
        <v>0</v>
      </c>
      <c r="G49" s="268">
        <v>0</v>
      </c>
      <c r="H49" s="261">
        <f>$H$13</f>
        <v>0</v>
      </c>
      <c r="I49" s="262">
        <f t="shared" si="5"/>
        <v>0</v>
      </c>
      <c r="J49" s="263">
        <f>ROUNDDOWN((F49+I49),0)</f>
        <v>0</v>
      </c>
      <c r="K49" s="1"/>
    </row>
    <row r="50" spans="1:11" ht="25.9" customHeight="1">
      <c r="A50" s="1"/>
      <c r="B50" s="244"/>
      <c r="C50" s="246"/>
      <c r="D50" s="255"/>
      <c r="E50" s="248"/>
      <c r="F50" s="250"/>
      <c r="G50" s="330"/>
      <c r="H50" s="254"/>
      <c r="I50" s="366"/>
      <c r="J50" s="242"/>
      <c r="K50" s="1"/>
    </row>
    <row r="51" spans="1:11" ht="25.9" customHeight="1">
      <c r="A51" s="1"/>
      <c r="B51" s="151" t="s">
        <v>38</v>
      </c>
      <c r="C51" s="153">
        <f>$C$9</f>
        <v>550</v>
      </c>
      <c r="D51" s="154">
        <f>$D$9</f>
        <v>0</v>
      </c>
      <c r="E51" s="156">
        <v>100</v>
      </c>
      <c r="F51" s="157">
        <f>ROUNDDOWN((C51*D51*((185-E51)/100)),2)</f>
        <v>0</v>
      </c>
      <c r="G51" s="45">
        <v>0</v>
      </c>
      <c r="H51" s="46">
        <f>$H$9</f>
        <v>0</v>
      </c>
      <c r="I51" s="47">
        <f t="shared" ref="I51:I55" si="6">ROUNDDOWN(G51*H51,2)</f>
        <v>0</v>
      </c>
      <c r="J51" s="158">
        <f>ROUNDDOWN((F51)+SUM(I51:I54),0)</f>
        <v>0</v>
      </c>
      <c r="K51" s="1"/>
    </row>
    <row r="52" spans="1:11" ht="25.9" customHeight="1">
      <c r="A52" s="1"/>
      <c r="B52" s="99"/>
      <c r="C52" s="110"/>
      <c r="D52" s="135"/>
      <c r="E52" s="118"/>
      <c r="F52" s="122"/>
      <c r="G52" s="37">
        <v>0</v>
      </c>
      <c r="H52" s="44">
        <f>$H$10</f>
        <v>0</v>
      </c>
      <c r="I52" s="39">
        <f t="shared" si="6"/>
        <v>0</v>
      </c>
      <c r="J52" s="126"/>
      <c r="K52" s="1"/>
    </row>
    <row r="53" spans="1:11" ht="25.9" customHeight="1">
      <c r="A53" s="1"/>
      <c r="B53" s="225"/>
      <c r="C53" s="111"/>
      <c r="D53" s="119"/>
      <c r="E53" s="119"/>
      <c r="F53" s="323"/>
      <c r="G53" s="40">
        <v>22540</v>
      </c>
      <c r="H53" s="42">
        <f>$H$11</f>
        <v>0</v>
      </c>
      <c r="I53" s="43">
        <f t="shared" si="6"/>
        <v>0</v>
      </c>
      <c r="J53" s="126"/>
      <c r="K53" s="1"/>
    </row>
    <row r="54" spans="1:11" ht="25.9" customHeight="1">
      <c r="A54" s="1"/>
      <c r="B54" s="226"/>
      <c r="C54" s="112"/>
      <c r="D54" s="120"/>
      <c r="E54" s="120"/>
      <c r="F54" s="324"/>
      <c r="G54" s="37">
        <v>27860</v>
      </c>
      <c r="H54" s="67">
        <f>$H$12</f>
        <v>0</v>
      </c>
      <c r="I54" s="39">
        <f t="shared" si="6"/>
        <v>0</v>
      </c>
      <c r="J54" s="127"/>
      <c r="K54" s="1"/>
    </row>
    <row r="55" spans="1:11" ht="25.9" customHeight="1">
      <c r="A55" s="1"/>
      <c r="B55" s="243" t="s">
        <v>39</v>
      </c>
      <c r="C55" s="245">
        <f>$C$13</f>
        <v>0</v>
      </c>
      <c r="D55" s="253">
        <f>$D$13</f>
        <v>0</v>
      </c>
      <c r="E55" s="247">
        <v>100</v>
      </c>
      <c r="F55" s="249">
        <f>ROUNDDOWN((C55*D55*(100/100)),2)</f>
        <v>0</v>
      </c>
      <c r="G55" s="251">
        <v>0</v>
      </c>
      <c r="H55" s="253">
        <f>$H$13</f>
        <v>0</v>
      </c>
      <c r="I55" s="239">
        <f t="shared" si="6"/>
        <v>0</v>
      </c>
      <c r="J55" s="241">
        <f>ROUNDDOWN((F55+I55),0)</f>
        <v>0</v>
      </c>
      <c r="K55" s="1"/>
    </row>
    <row r="56" spans="1:11" ht="25.9" customHeight="1">
      <c r="A56" s="1"/>
      <c r="B56" s="244"/>
      <c r="C56" s="246"/>
      <c r="D56" s="255"/>
      <c r="E56" s="248"/>
      <c r="F56" s="250"/>
      <c r="G56" s="330"/>
      <c r="H56" s="254"/>
      <c r="I56" s="366"/>
      <c r="J56" s="242"/>
      <c r="K56" s="1"/>
    </row>
    <row r="57" spans="1:11" ht="25.9" customHeight="1">
      <c r="A57" s="1"/>
      <c r="B57" s="134" t="s">
        <v>40</v>
      </c>
      <c r="C57" s="110">
        <f>$C$9</f>
        <v>550</v>
      </c>
      <c r="D57" s="135">
        <f>$D$9</f>
        <v>0</v>
      </c>
      <c r="E57" s="118">
        <v>100</v>
      </c>
      <c r="F57" s="122">
        <f>ROUNDDOWN((C57*D57*((185-E57)/100)),2)</f>
        <v>0</v>
      </c>
      <c r="G57" s="40">
        <v>0</v>
      </c>
      <c r="H57" s="42">
        <f>$H$9</f>
        <v>0</v>
      </c>
      <c r="I57" s="43">
        <f t="shared" ref="I57:I61" si="7">ROUNDDOWN(G57*H57,2)</f>
        <v>0</v>
      </c>
      <c r="J57" s="136">
        <f>ROUNDDOWN((F57)+SUM(I57:I60),0)</f>
        <v>0</v>
      </c>
      <c r="K57" s="1"/>
    </row>
    <row r="58" spans="1:11" ht="25.9" customHeight="1">
      <c r="A58" s="1"/>
      <c r="B58" s="99"/>
      <c r="C58" s="110"/>
      <c r="D58" s="135"/>
      <c r="E58" s="118"/>
      <c r="F58" s="122"/>
      <c r="G58" s="37">
        <v>0</v>
      </c>
      <c r="H58" s="44">
        <f>$H$10</f>
        <v>0</v>
      </c>
      <c r="I58" s="39">
        <f t="shared" si="7"/>
        <v>0</v>
      </c>
      <c r="J58" s="126"/>
      <c r="K58" s="1"/>
    </row>
    <row r="59" spans="1:11" ht="25.9" customHeight="1">
      <c r="A59" s="1"/>
      <c r="B59" s="225"/>
      <c r="C59" s="111"/>
      <c r="D59" s="119"/>
      <c r="E59" s="119"/>
      <c r="F59" s="323"/>
      <c r="G59" s="40">
        <v>22050</v>
      </c>
      <c r="H59" s="42">
        <f>$H$11</f>
        <v>0</v>
      </c>
      <c r="I59" s="43">
        <f t="shared" si="7"/>
        <v>0</v>
      </c>
      <c r="J59" s="126"/>
      <c r="K59" s="1"/>
    </row>
    <row r="60" spans="1:11" ht="25.9" customHeight="1">
      <c r="A60" s="1"/>
      <c r="B60" s="226"/>
      <c r="C60" s="112"/>
      <c r="D60" s="120"/>
      <c r="E60" s="120"/>
      <c r="F60" s="324"/>
      <c r="G60" s="37">
        <v>24822</v>
      </c>
      <c r="H60" s="67">
        <f>$H$12</f>
        <v>0</v>
      </c>
      <c r="I60" s="39">
        <f t="shared" si="7"/>
        <v>0</v>
      </c>
      <c r="J60" s="127"/>
      <c r="K60" s="1"/>
    </row>
    <row r="61" spans="1:11" ht="25.9" customHeight="1">
      <c r="A61" s="1"/>
      <c r="B61" s="243" t="s">
        <v>41</v>
      </c>
      <c r="C61" s="245">
        <f>$C$13</f>
        <v>0</v>
      </c>
      <c r="D61" s="253">
        <f>$D$13</f>
        <v>0</v>
      </c>
      <c r="E61" s="247">
        <v>100</v>
      </c>
      <c r="F61" s="249">
        <f>ROUNDDOWN((C61*D61*(100/100)),2)</f>
        <v>0</v>
      </c>
      <c r="G61" s="251">
        <v>0</v>
      </c>
      <c r="H61" s="253">
        <f>$H$13</f>
        <v>0</v>
      </c>
      <c r="I61" s="239">
        <f t="shared" si="7"/>
        <v>0</v>
      </c>
      <c r="J61" s="241">
        <f>ROUNDDOWN((F61+I61),0)</f>
        <v>0</v>
      </c>
      <c r="K61" s="1"/>
    </row>
    <row r="62" spans="1:11" ht="25.9" customHeight="1">
      <c r="A62" s="1"/>
      <c r="B62" s="244"/>
      <c r="C62" s="246"/>
      <c r="D62" s="255"/>
      <c r="E62" s="248"/>
      <c r="F62" s="250"/>
      <c r="G62" s="330"/>
      <c r="H62" s="254"/>
      <c r="I62" s="366"/>
      <c r="J62" s="242"/>
      <c r="K62" s="1"/>
    </row>
    <row r="63" spans="1:11" ht="25.9" customHeight="1">
      <c r="A63" s="1"/>
      <c r="B63" s="134" t="s">
        <v>42</v>
      </c>
      <c r="C63" s="110">
        <f>$C$9</f>
        <v>550</v>
      </c>
      <c r="D63" s="135">
        <f>$D$9</f>
        <v>0</v>
      </c>
      <c r="E63" s="118">
        <v>100</v>
      </c>
      <c r="F63" s="122">
        <f>ROUNDDOWN((C63*D63*((185-E63)/100)),2)</f>
        <v>0</v>
      </c>
      <c r="G63" s="40">
        <v>0</v>
      </c>
      <c r="H63" s="42">
        <f>$H$9</f>
        <v>0</v>
      </c>
      <c r="I63" s="43">
        <f t="shared" ref="I63:I67" si="8">ROUNDDOWN(G63*H63,2)</f>
        <v>0</v>
      </c>
      <c r="J63" s="136">
        <f>ROUNDDOWN((F63)+SUM(I63:I66),0)</f>
        <v>0</v>
      </c>
      <c r="K63" s="1"/>
    </row>
    <row r="64" spans="1:11" ht="25.9" customHeight="1">
      <c r="A64" s="1"/>
      <c r="B64" s="99"/>
      <c r="C64" s="110"/>
      <c r="D64" s="135"/>
      <c r="E64" s="118"/>
      <c r="F64" s="122"/>
      <c r="G64" s="37">
        <v>0</v>
      </c>
      <c r="H64" s="44">
        <f>$H$10</f>
        <v>0</v>
      </c>
      <c r="I64" s="39">
        <f t="shared" si="8"/>
        <v>0</v>
      </c>
      <c r="J64" s="126"/>
      <c r="K64" s="1"/>
    </row>
    <row r="65" spans="1:11" ht="25.9" customHeight="1">
      <c r="A65" s="1"/>
      <c r="B65" s="225"/>
      <c r="C65" s="111"/>
      <c r="D65" s="119"/>
      <c r="E65" s="119"/>
      <c r="F65" s="323"/>
      <c r="G65" s="40">
        <v>20608</v>
      </c>
      <c r="H65" s="42">
        <f>$H$11</f>
        <v>0</v>
      </c>
      <c r="I65" s="43">
        <f t="shared" si="8"/>
        <v>0</v>
      </c>
      <c r="J65" s="126"/>
      <c r="K65" s="1"/>
    </row>
    <row r="66" spans="1:11" ht="25.9" customHeight="1">
      <c r="A66" s="1"/>
      <c r="B66" s="226"/>
      <c r="C66" s="112"/>
      <c r="D66" s="120"/>
      <c r="E66" s="120"/>
      <c r="F66" s="324"/>
      <c r="G66" s="37">
        <v>27008</v>
      </c>
      <c r="H66" s="67">
        <f>$H$12</f>
        <v>0</v>
      </c>
      <c r="I66" s="39">
        <f t="shared" si="8"/>
        <v>0</v>
      </c>
      <c r="J66" s="127"/>
      <c r="K66" s="1"/>
    </row>
    <row r="67" spans="1:11" ht="25.9" customHeight="1">
      <c r="A67" s="1"/>
      <c r="B67" s="243" t="s">
        <v>43</v>
      </c>
      <c r="C67" s="245">
        <f>$C$13</f>
        <v>0</v>
      </c>
      <c r="D67" s="253">
        <f>$D$13</f>
        <v>0</v>
      </c>
      <c r="E67" s="247">
        <v>100</v>
      </c>
      <c r="F67" s="249">
        <f>ROUNDDOWN((C67*D67*(100/100)),2)</f>
        <v>0</v>
      </c>
      <c r="G67" s="251">
        <v>0</v>
      </c>
      <c r="H67" s="253">
        <f>$H$13</f>
        <v>0</v>
      </c>
      <c r="I67" s="239">
        <f t="shared" si="8"/>
        <v>0</v>
      </c>
      <c r="J67" s="241">
        <f>ROUNDDOWN((F67+I67),0)</f>
        <v>0</v>
      </c>
      <c r="K67" s="1"/>
    </row>
    <row r="68" spans="1:11" ht="25.9" customHeight="1">
      <c r="A68" s="1"/>
      <c r="B68" s="244"/>
      <c r="C68" s="246"/>
      <c r="D68" s="255"/>
      <c r="E68" s="248"/>
      <c r="F68" s="250"/>
      <c r="G68" s="330"/>
      <c r="H68" s="254"/>
      <c r="I68" s="366"/>
      <c r="J68" s="242"/>
      <c r="K68" s="1"/>
    </row>
    <row r="69" spans="1:11" ht="25.9" customHeight="1">
      <c r="A69" s="1"/>
      <c r="B69" s="134" t="s">
        <v>44</v>
      </c>
      <c r="C69" s="110">
        <f>$C$9</f>
        <v>550</v>
      </c>
      <c r="D69" s="135">
        <f>$D$9</f>
        <v>0</v>
      </c>
      <c r="E69" s="118">
        <v>100</v>
      </c>
      <c r="F69" s="122">
        <f>ROUNDDOWN((C69*D69*((185-E69)/100)),2)</f>
        <v>0</v>
      </c>
      <c r="G69" s="40">
        <v>0</v>
      </c>
      <c r="H69" s="42">
        <f>$H$9</f>
        <v>0</v>
      </c>
      <c r="I69" s="43">
        <f t="shared" ref="I69:I73" si="9">ROUNDDOWN(G69*H69,2)</f>
        <v>0</v>
      </c>
      <c r="J69" s="136">
        <f>ROUNDDOWN((F69)+SUM(I69:I72),0)</f>
        <v>0</v>
      </c>
      <c r="K69" s="1"/>
    </row>
    <row r="70" spans="1:11" ht="25.9" customHeight="1">
      <c r="A70" s="1"/>
      <c r="B70" s="99"/>
      <c r="C70" s="110"/>
      <c r="D70" s="135"/>
      <c r="E70" s="118"/>
      <c r="F70" s="122"/>
      <c r="G70" s="37">
        <v>0</v>
      </c>
      <c r="H70" s="44">
        <f>$H$10</f>
        <v>0</v>
      </c>
      <c r="I70" s="39">
        <f t="shared" si="9"/>
        <v>0</v>
      </c>
      <c r="J70" s="126"/>
      <c r="K70" s="1"/>
    </row>
    <row r="71" spans="1:11" ht="25.9" customHeight="1">
      <c r="A71" s="1"/>
      <c r="B71" s="225"/>
      <c r="C71" s="111"/>
      <c r="D71" s="119"/>
      <c r="E71" s="119"/>
      <c r="F71" s="323"/>
      <c r="G71" s="40">
        <v>21560</v>
      </c>
      <c r="H71" s="42">
        <f>$H$11</f>
        <v>0</v>
      </c>
      <c r="I71" s="43">
        <f t="shared" si="9"/>
        <v>0</v>
      </c>
      <c r="J71" s="126"/>
      <c r="K71" s="1"/>
    </row>
    <row r="72" spans="1:11" ht="25.9" customHeight="1">
      <c r="A72" s="1"/>
      <c r="B72" s="226"/>
      <c r="C72" s="112"/>
      <c r="D72" s="120"/>
      <c r="E72" s="120"/>
      <c r="F72" s="324"/>
      <c r="G72" s="37">
        <v>25480</v>
      </c>
      <c r="H72" s="67">
        <f>$H$12</f>
        <v>0</v>
      </c>
      <c r="I72" s="39">
        <f t="shared" si="9"/>
        <v>0</v>
      </c>
      <c r="J72" s="127"/>
      <c r="K72" s="1"/>
    </row>
    <row r="73" spans="1:11" ht="25.9" customHeight="1">
      <c r="A73" s="1"/>
      <c r="B73" s="243" t="s">
        <v>45</v>
      </c>
      <c r="C73" s="245">
        <f>$C$13</f>
        <v>0</v>
      </c>
      <c r="D73" s="253">
        <f>$D$13</f>
        <v>0</v>
      </c>
      <c r="E73" s="247">
        <v>100</v>
      </c>
      <c r="F73" s="249">
        <f>ROUNDDOWN((C73*D73*(100/100)),2)</f>
        <v>0</v>
      </c>
      <c r="G73" s="251">
        <v>0</v>
      </c>
      <c r="H73" s="253">
        <f>$H$13</f>
        <v>0</v>
      </c>
      <c r="I73" s="239">
        <f t="shared" si="9"/>
        <v>0</v>
      </c>
      <c r="J73" s="241">
        <f>ROUNDDOWN((F73+I73),0)</f>
        <v>0</v>
      </c>
      <c r="K73" s="1"/>
    </row>
    <row r="74" spans="1:11" ht="25.9" customHeight="1">
      <c r="A74" s="1"/>
      <c r="B74" s="244"/>
      <c r="C74" s="246"/>
      <c r="D74" s="255"/>
      <c r="E74" s="248"/>
      <c r="F74" s="250"/>
      <c r="G74" s="330"/>
      <c r="H74" s="254"/>
      <c r="I74" s="366"/>
      <c r="J74" s="242"/>
      <c r="K74" s="1"/>
    </row>
    <row r="75" spans="1:11" ht="25.9" customHeight="1">
      <c r="A75" s="1"/>
      <c r="B75" s="134" t="s">
        <v>46</v>
      </c>
      <c r="C75" s="110">
        <f>$C$9</f>
        <v>550</v>
      </c>
      <c r="D75" s="135">
        <f>$D$9</f>
        <v>0</v>
      </c>
      <c r="E75" s="118">
        <v>100</v>
      </c>
      <c r="F75" s="122">
        <f>ROUNDDOWN((C75*D75*((185-E75)/100)),2)</f>
        <v>0</v>
      </c>
      <c r="G75" s="40">
        <v>0</v>
      </c>
      <c r="H75" s="42">
        <f>$H$9</f>
        <v>0</v>
      </c>
      <c r="I75" s="43">
        <f t="shared" ref="I75:I79" si="10">ROUNDDOWN(G75*H75,2)</f>
        <v>0</v>
      </c>
      <c r="J75" s="136">
        <f>ROUNDDOWN((F75)+SUM(I75:I78),0)</f>
        <v>0</v>
      </c>
      <c r="K75" s="1"/>
    </row>
    <row r="76" spans="1:11" ht="25.9" customHeight="1">
      <c r="A76" s="1"/>
      <c r="B76" s="99"/>
      <c r="C76" s="110"/>
      <c r="D76" s="135"/>
      <c r="E76" s="118"/>
      <c r="F76" s="122"/>
      <c r="G76" s="37">
        <v>0</v>
      </c>
      <c r="H76" s="44">
        <f>$H$10</f>
        <v>0</v>
      </c>
      <c r="I76" s="39">
        <f t="shared" si="10"/>
        <v>0</v>
      </c>
      <c r="J76" s="126"/>
      <c r="K76" s="1"/>
    </row>
    <row r="77" spans="1:11" ht="25.9" customHeight="1">
      <c r="A77" s="1"/>
      <c r="B77" s="225"/>
      <c r="C77" s="111"/>
      <c r="D77" s="119"/>
      <c r="E77" s="119"/>
      <c r="F77" s="323"/>
      <c r="G77" s="40">
        <v>20650</v>
      </c>
      <c r="H77" s="42">
        <f>$H$11</f>
        <v>0</v>
      </c>
      <c r="I77" s="43">
        <f t="shared" si="10"/>
        <v>0</v>
      </c>
      <c r="J77" s="126"/>
      <c r="K77" s="1"/>
    </row>
    <row r="78" spans="1:11" ht="25.9" customHeight="1">
      <c r="A78" s="1"/>
      <c r="B78" s="226"/>
      <c r="C78" s="112"/>
      <c r="D78" s="120"/>
      <c r="E78" s="120"/>
      <c r="F78" s="324"/>
      <c r="G78" s="37">
        <v>23246</v>
      </c>
      <c r="H78" s="67">
        <f>$H$12</f>
        <v>0</v>
      </c>
      <c r="I78" s="39">
        <f t="shared" si="10"/>
        <v>0</v>
      </c>
      <c r="J78" s="127"/>
      <c r="K78" s="1"/>
    </row>
    <row r="79" spans="1:11" ht="25.9" customHeight="1">
      <c r="A79" s="1"/>
      <c r="B79" s="243" t="s">
        <v>47</v>
      </c>
      <c r="C79" s="245">
        <f>$C$13</f>
        <v>0</v>
      </c>
      <c r="D79" s="253">
        <f>$D$13</f>
        <v>0</v>
      </c>
      <c r="E79" s="247">
        <v>100</v>
      </c>
      <c r="F79" s="249">
        <f>ROUNDDOWN((C79*D79*(100/100)),2)</f>
        <v>0</v>
      </c>
      <c r="G79" s="251">
        <v>0</v>
      </c>
      <c r="H79" s="253">
        <f>$H$13</f>
        <v>0</v>
      </c>
      <c r="I79" s="239">
        <f t="shared" si="10"/>
        <v>0</v>
      </c>
      <c r="J79" s="241">
        <f>ROUNDDOWN((F79+I79),0)</f>
        <v>0</v>
      </c>
      <c r="K79" s="1"/>
    </row>
    <row r="80" spans="1:11" ht="25.9" customHeight="1">
      <c r="A80" s="1"/>
      <c r="B80" s="278"/>
      <c r="C80" s="279"/>
      <c r="D80" s="280"/>
      <c r="E80" s="281"/>
      <c r="F80" s="282"/>
      <c r="G80" s="332"/>
      <c r="H80" s="269"/>
      <c r="I80" s="367"/>
      <c r="J80" s="271"/>
      <c r="K80" s="1"/>
    </row>
    <row r="81" spans="1:11" ht="25.9" customHeight="1">
      <c r="A81" s="1"/>
      <c r="B81" s="167" t="s">
        <v>48</v>
      </c>
      <c r="C81" s="272"/>
      <c r="D81" s="273"/>
      <c r="E81" s="273"/>
      <c r="F81" s="274"/>
      <c r="G81" s="175">
        <f>SUM(G9:G80)</f>
        <v>600480</v>
      </c>
      <c r="H81" s="177"/>
      <c r="I81" s="178"/>
      <c r="J81" s="181">
        <f>J9++J15+J21+J27+J33+J39+J45+J51+J57+J63+J69+J75</f>
        <v>0</v>
      </c>
      <c r="K81" s="1"/>
    </row>
    <row r="82" spans="1:11" ht="25.9" customHeight="1" thickBot="1">
      <c r="A82" s="1"/>
      <c r="B82" s="168"/>
      <c r="C82" s="275"/>
      <c r="D82" s="276"/>
      <c r="E82" s="276"/>
      <c r="F82" s="277"/>
      <c r="G82" s="176"/>
      <c r="H82" s="179"/>
      <c r="I82" s="180"/>
      <c r="J82" s="182"/>
      <c r="K82" s="1"/>
    </row>
    <row r="83" spans="1:11" ht="29.25" customHeight="1" thickTop="1">
      <c r="A83" s="1"/>
      <c r="B83" s="333" t="s">
        <v>49</v>
      </c>
      <c r="C83" s="51" t="s">
        <v>6</v>
      </c>
      <c r="D83" s="52" t="s">
        <v>7</v>
      </c>
      <c r="E83" s="53" t="s">
        <v>8</v>
      </c>
      <c r="F83" s="54" t="s">
        <v>9</v>
      </c>
      <c r="G83" s="334" t="s">
        <v>10</v>
      </c>
      <c r="H83" s="335" t="s">
        <v>11</v>
      </c>
      <c r="I83" s="337" t="s">
        <v>9</v>
      </c>
      <c r="J83" s="338" t="s">
        <v>50</v>
      </c>
      <c r="K83" s="1"/>
    </row>
    <row r="84" spans="1:11" ht="43.5" thickBot="1">
      <c r="A84" s="1"/>
      <c r="B84" s="185"/>
      <c r="C84" s="55" t="s">
        <v>51</v>
      </c>
      <c r="D84" s="27" t="s">
        <v>52</v>
      </c>
      <c r="E84" s="28" t="s">
        <v>53</v>
      </c>
      <c r="F84" s="29" t="s">
        <v>54</v>
      </c>
      <c r="G84" s="187"/>
      <c r="H84" s="336"/>
      <c r="I84" s="191"/>
      <c r="J84" s="192"/>
      <c r="K84" s="1"/>
    </row>
    <row r="85" spans="1:11" ht="25.9" customHeight="1">
      <c r="A85" s="1"/>
      <c r="B85" s="284" t="s">
        <v>55</v>
      </c>
      <c r="C85" s="340">
        <f>$C$13</f>
        <v>0</v>
      </c>
      <c r="D85" s="286">
        <f>$D$13</f>
        <v>0</v>
      </c>
      <c r="E85" s="288">
        <v>100</v>
      </c>
      <c r="F85" s="343">
        <f>ROUNDDOWN((C85*D85*(100/100)),2)</f>
        <v>0</v>
      </c>
      <c r="G85" s="356">
        <v>0</v>
      </c>
      <c r="H85" s="286">
        <f>$H$13</f>
        <v>0</v>
      </c>
      <c r="I85" s="358">
        <f>G85*H85</f>
        <v>0</v>
      </c>
      <c r="J85" s="360">
        <f>J13+J19+J25+J31+J37+J43+J49+J55+J61+J67+J73+J79</f>
        <v>0</v>
      </c>
      <c r="K85" s="1"/>
    </row>
    <row r="86" spans="1:11" ht="25.9" customHeight="1" thickBot="1">
      <c r="A86" s="1"/>
      <c r="B86" s="339"/>
      <c r="C86" s="341"/>
      <c r="D86" s="292"/>
      <c r="E86" s="342"/>
      <c r="F86" s="344"/>
      <c r="G86" s="357"/>
      <c r="H86" s="292"/>
      <c r="I86" s="359"/>
      <c r="J86" s="361"/>
      <c r="K86" s="1"/>
    </row>
    <row r="87" spans="1:11" ht="25.9" customHeight="1" thickTop="1">
      <c r="A87" s="1"/>
      <c r="B87" s="209" t="s">
        <v>56</v>
      </c>
      <c r="C87" s="210"/>
      <c r="D87" s="212"/>
      <c r="E87" s="212"/>
      <c r="F87" s="213"/>
      <c r="G87" s="217">
        <f>G81</f>
        <v>600480</v>
      </c>
      <c r="H87" s="362"/>
      <c r="I87" s="220"/>
      <c r="J87" s="364">
        <f>J81+J85</f>
        <v>0</v>
      </c>
      <c r="K87" s="1"/>
    </row>
    <row r="88" spans="1:11" ht="25.9" customHeight="1" thickBot="1">
      <c r="A88" s="1"/>
      <c r="B88" s="100"/>
      <c r="C88" s="214"/>
      <c r="D88" s="215"/>
      <c r="E88" s="215"/>
      <c r="F88" s="216"/>
      <c r="G88" s="218"/>
      <c r="H88" s="363"/>
      <c r="I88" s="222"/>
      <c r="J88" s="365"/>
      <c r="K88" s="1"/>
    </row>
    <row r="89" spans="1:11" ht="19.899999999999999" customHeight="1">
      <c r="B89" s="56" t="s">
        <v>66</v>
      </c>
      <c r="C89" s="56"/>
      <c r="D89" s="56"/>
      <c r="E89" s="56"/>
      <c r="F89" s="56"/>
      <c r="G89" s="56"/>
      <c r="H89" s="56"/>
      <c r="I89" s="56"/>
      <c r="J89" s="56"/>
    </row>
    <row r="90" spans="1:11" ht="19.899999999999999" customHeight="1">
      <c r="B90" s="57" t="s">
        <v>58</v>
      </c>
      <c r="C90" s="57"/>
      <c r="D90" s="57"/>
      <c r="E90" s="57"/>
      <c r="F90" s="57"/>
      <c r="G90" s="57"/>
      <c r="H90" s="57"/>
      <c r="I90" s="57"/>
      <c r="J90" s="57"/>
    </row>
    <row r="91" spans="1:11" ht="15" customHeight="1" thickBot="1">
      <c r="B91" s="58"/>
      <c r="C91" s="58"/>
      <c r="D91" s="58"/>
      <c r="E91" s="58"/>
      <c r="F91" s="58"/>
      <c r="G91" s="58"/>
      <c r="H91" s="58"/>
      <c r="I91" s="58"/>
      <c r="J91" s="58"/>
    </row>
    <row r="92" spans="1:11" ht="19.899999999999999" customHeight="1">
      <c r="B92" s="345" t="s">
        <v>59</v>
      </c>
      <c r="C92" s="346"/>
      <c r="D92" s="59" t="s">
        <v>60</v>
      </c>
      <c r="E92" s="347" t="s">
        <v>61</v>
      </c>
      <c r="F92" s="348"/>
      <c r="G92" s="348"/>
      <c r="H92" s="348"/>
      <c r="I92" s="348"/>
      <c r="J92" s="349"/>
    </row>
    <row r="93" spans="1:11" ht="19.899999999999999" customHeight="1">
      <c r="B93" s="60" t="s">
        <v>62</v>
      </c>
      <c r="C93" s="61" t="s">
        <v>63</v>
      </c>
      <c r="D93" s="79"/>
      <c r="E93" s="350"/>
      <c r="F93" s="351"/>
      <c r="G93" s="351"/>
      <c r="H93" s="351"/>
      <c r="I93" s="351"/>
      <c r="J93" s="352"/>
    </row>
    <row r="94" spans="1:11" ht="19.899999999999999" customHeight="1" thickBot="1">
      <c r="B94" s="63"/>
      <c r="C94" s="64" t="s">
        <v>64</v>
      </c>
      <c r="D94" s="80"/>
      <c r="E94" s="353"/>
      <c r="F94" s="354"/>
      <c r="G94" s="354"/>
      <c r="H94" s="354"/>
      <c r="I94" s="354"/>
      <c r="J94" s="355"/>
    </row>
    <row r="95" spans="1:11" ht="19.899999999999999" customHeight="1"/>
    <row r="96" spans="1:11" ht="19.899999999999999" customHeight="1"/>
    <row r="97" ht="19.899999999999999" customHeight="1"/>
    <row r="98" ht="19.899999999999999" customHeight="1"/>
  </sheetData>
  <mergeCells count="212">
    <mergeCell ref="B92:C92"/>
    <mergeCell ref="E92:J92"/>
    <mergeCell ref="E93:J93"/>
    <mergeCell ref="E94:J94"/>
    <mergeCell ref="G85:G86"/>
    <mergeCell ref="H85:H86"/>
    <mergeCell ref="I85:I86"/>
    <mergeCell ref="J85:J86"/>
    <mergeCell ref="B87:B88"/>
    <mergeCell ref="C87:F88"/>
    <mergeCell ref="G87:G88"/>
    <mergeCell ref="H87:I88"/>
    <mergeCell ref="J87:J88"/>
    <mergeCell ref="B83:B84"/>
    <mergeCell ref="G83:G84"/>
    <mergeCell ref="H83:H84"/>
    <mergeCell ref="I83:I84"/>
    <mergeCell ref="J83:J84"/>
    <mergeCell ref="B85:B86"/>
    <mergeCell ref="C85:C86"/>
    <mergeCell ref="D85:D86"/>
    <mergeCell ref="E85:E86"/>
    <mergeCell ref="F85:F86"/>
    <mergeCell ref="H79:H80"/>
    <mergeCell ref="I79:I80"/>
    <mergeCell ref="J79:J80"/>
    <mergeCell ref="B81:B82"/>
    <mergeCell ref="C81:F82"/>
    <mergeCell ref="G81:G82"/>
    <mergeCell ref="H81:I82"/>
    <mergeCell ref="J81:J82"/>
    <mergeCell ref="B79:B80"/>
    <mergeCell ref="C79:C80"/>
    <mergeCell ref="D79:D80"/>
    <mergeCell ref="E79:E80"/>
    <mergeCell ref="F79:F80"/>
    <mergeCell ref="G79:G80"/>
    <mergeCell ref="H73:H74"/>
    <mergeCell ref="I73:I74"/>
    <mergeCell ref="J73:J74"/>
    <mergeCell ref="B75:B78"/>
    <mergeCell ref="C75:C78"/>
    <mergeCell ref="D75:D78"/>
    <mergeCell ref="E75:E78"/>
    <mergeCell ref="F75:F78"/>
    <mergeCell ref="J75:J78"/>
    <mergeCell ref="B73:B74"/>
    <mergeCell ref="C73:C74"/>
    <mergeCell ref="D73:D74"/>
    <mergeCell ref="E73:E74"/>
    <mergeCell ref="F73:F74"/>
    <mergeCell ref="G73:G74"/>
    <mergeCell ref="H67:H68"/>
    <mergeCell ref="I67:I68"/>
    <mergeCell ref="J67:J68"/>
    <mergeCell ref="B69:B72"/>
    <mergeCell ref="C69:C72"/>
    <mergeCell ref="D69:D72"/>
    <mergeCell ref="E69:E72"/>
    <mergeCell ref="F69:F72"/>
    <mergeCell ref="J69:J72"/>
    <mergeCell ref="B67:B68"/>
    <mergeCell ref="C67:C68"/>
    <mergeCell ref="D67:D68"/>
    <mergeCell ref="E67:E68"/>
    <mergeCell ref="F67:F68"/>
    <mergeCell ref="G67:G68"/>
    <mergeCell ref="H61:H62"/>
    <mergeCell ref="I61:I62"/>
    <mergeCell ref="J61:J62"/>
    <mergeCell ref="B63:B66"/>
    <mergeCell ref="C63:C66"/>
    <mergeCell ref="D63:D66"/>
    <mergeCell ref="E63:E66"/>
    <mergeCell ref="F63:F66"/>
    <mergeCell ref="J63:J66"/>
    <mergeCell ref="B61:B62"/>
    <mergeCell ref="C61:C62"/>
    <mergeCell ref="D61:D62"/>
    <mergeCell ref="E61:E62"/>
    <mergeCell ref="F61:F62"/>
    <mergeCell ref="G61:G62"/>
    <mergeCell ref="H55:H56"/>
    <mergeCell ref="I55:I56"/>
    <mergeCell ref="J55:J56"/>
    <mergeCell ref="B57:B60"/>
    <mergeCell ref="C57:C60"/>
    <mergeCell ref="D57:D60"/>
    <mergeCell ref="E57:E60"/>
    <mergeCell ref="F57:F60"/>
    <mergeCell ref="J57:J60"/>
    <mergeCell ref="B55:B56"/>
    <mergeCell ref="C55:C56"/>
    <mergeCell ref="D55:D56"/>
    <mergeCell ref="E55:E56"/>
    <mergeCell ref="F55:F56"/>
    <mergeCell ref="G55:G56"/>
    <mergeCell ref="H49:H50"/>
    <mergeCell ref="I49:I50"/>
    <mergeCell ref="J49:J50"/>
    <mergeCell ref="B51:B54"/>
    <mergeCell ref="C51:C54"/>
    <mergeCell ref="D51:D54"/>
    <mergeCell ref="E51:E54"/>
    <mergeCell ref="F51:F54"/>
    <mergeCell ref="J51:J54"/>
    <mergeCell ref="B49:B50"/>
    <mergeCell ref="C49:C50"/>
    <mergeCell ref="D49:D50"/>
    <mergeCell ref="E49:E50"/>
    <mergeCell ref="F49:F50"/>
    <mergeCell ref="G49:G50"/>
    <mergeCell ref="H43:H44"/>
    <mergeCell ref="I43:I44"/>
    <mergeCell ref="J43:J44"/>
    <mergeCell ref="B45:B48"/>
    <mergeCell ref="C45:C48"/>
    <mergeCell ref="D45:D48"/>
    <mergeCell ref="E45:E48"/>
    <mergeCell ref="F45:F48"/>
    <mergeCell ref="J45:J48"/>
    <mergeCell ref="B43:B44"/>
    <mergeCell ref="C43:C44"/>
    <mergeCell ref="D43:D44"/>
    <mergeCell ref="E43:E44"/>
    <mergeCell ref="F43:F44"/>
    <mergeCell ref="G43:G44"/>
    <mergeCell ref="H37:H38"/>
    <mergeCell ref="I37:I38"/>
    <mergeCell ref="J37:J38"/>
    <mergeCell ref="B39:B42"/>
    <mergeCell ref="C39:C42"/>
    <mergeCell ref="D39:D42"/>
    <mergeCell ref="E39:E42"/>
    <mergeCell ref="F39:F42"/>
    <mergeCell ref="J39:J42"/>
    <mergeCell ref="B37:B38"/>
    <mergeCell ref="C37:C38"/>
    <mergeCell ref="D37:D38"/>
    <mergeCell ref="E37:E38"/>
    <mergeCell ref="F37:F38"/>
    <mergeCell ref="G37:G38"/>
    <mergeCell ref="H31:H32"/>
    <mergeCell ref="I31:I32"/>
    <mergeCell ref="J31:J32"/>
    <mergeCell ref="B33:B36"/>
    <mergeCell ref="C33:C36"/>
    <mergeCell ref="D33:D36"/>
    <mergeCell ref="E33:E36"/>
    <mergeCell ref="F33:F36"/>
    <mergeCell ref="J33:J36"/>
    <mergeCell ref="B31:B32"/>
    <mergeCell ref="C31:C32"/>
    <mergeCell ref="D31:D32"/>
    <mergeCell ref="E31:E32"/>
    <mergeCell ref="F31:F32"/>
    <mergeCell ref="G31:G32"/>
    <mergeCell ref="H25:H26"/>
    <mergeCell ref="I25:I26"/>
    <mergeCell ref="J25:J26"/>
    <mergeCell ref="B27:B30"/>
    <mergeCell ref="C27:C30"/>
    <mergeCell ref="D27:D30"/>
    <mergeCell ref="E27:E30"/>
    <mergeCell ref="F27:F30"/>
    <mergeCell ref="J27:J30"/>
    <mergeCell ref="B25:B26"/>
    <mergeCell ref="C25:C26"/>
    <mergeCell ref="D25:D26"/>
    <mergeCell ref="E25:E26"/>
    <mergeCell ref="F25:F26"/>
    <mergeCell ref="G25:G26"/>
    <mergeCell ref="H19:H20"/>
    <mergeCell ref="I19:I20"/>
    <mergeCell ref="J19:J20"/>
    <mergeCell ref="B21:B24"/>
    <mergeCell ref="C21:C24"/>
    <mergeCell ref="D21:D24"/>
    <mergeCell ref="E21:E24"/>
    <mergeCell ref="F21:F24"/>
    <mergeCell ref="J21:J24"/>
    <mergeCell ref="B19:B20"/>
    <mergeCell ref="C19:C20"/>
    <mergeCell ref="D19:D20"/>
    <mergeCell ref="E19:E20"/>
    <mergeCell ref="F19:F20"/>
    <mergeCell ref="G19:G20"/>
    <mergeCell ref="H13:H14"/>
    <mergeCell ref="I13:I14"/>
    <mergeCell ref="J13:J14"/>
    <mergeCell ref="B15:B18"/>
    <mergeCell ref="C15:C18"/>
    <mergeCell ref="D15:D18"/>
    <mergeCell ref="E15:E18"/>
    <mergeCell ref="F15:F18"/>
    <mergeCell ref="J15:J18"/>
    <mergeCell ref="B13:B14"/>
    <mergeCell ref="C13:C14"/>
    <mergeCell ref="D13:D14"/>
    <mergeCell ref="E13:E14"/>
    <mergeCell ref="F13:F14"/>
    <mergeCell ref="G13:G14"/>
    <mergeCell ref="B2:B8"/>
    <mergeCell ref="C2:F2"/>
    <mergeCell ref="G2:I2"/>
    <mergeCell ref="J2:J3"/>
    <mergeCell ref="B9:B12"/>
    <mergeCell ref="C9:C12"/>
    <mergeCell ref="D9:D12"/>
    <mergeCell ref="E9:E12"/>
    <mergeCell ref="F9:F12"/>
    <mergeCell ref="J9:J12"/>
  </mergeCells>
  <phoneticPr fontId="7"/>
  <pageMargins left="0.78740157480314965" right="0.59055118110236227" top="0.78740157480314965" bottom="0.78740157480314965" header="0.51181102362204722" footer="0.51181102362204722"/>
  <pageSetup paperSize="9" scale="57" orientation="portrait" r:id="rId1"/>
  <headerFooter alignWithMargins="0"/>
  <rowBreaks count="1" manualBreakCount="1">
    <brk id="5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【供給】設計書内訳 (金入り) (特高季時別)辻堂</vt:lpstr>
      <vt:lpstr>【供給】設計書内訳 (金入り) (高圧季時別)大清水</vt:lpstr>
      <vt:lpstr>【供給】設計書内訳 (金入り) (高圧季時別)浜見山</vt:lpstr>
      <vt:lpstr>【供給】設計書内訳 (金入り) (高圧電力Ａ)下藤が谷</vt:lpstr>
      <vt:lpstr>【供給】設計書内訳 (金入り) (高圧電力Ａ)藤が谷</vt:lpstr>
      <vt:lpstr>【供給】設計書内訳 (金入り) (高圧電力Ａ)御殿辺</vt:lpstr>
      <vt:lpstr>【供給】設計書内訳 (金入り) (高圧電力Ａ)洲鼻</vt:lpstr>
      <vt:lpstr>【供給】設計書内訳 (金入り) (高圧電力Ａ)大庭</vt:lpstr>
      <vt:lpstr>【供給】設計書内訳 (金入り) (高圧季時別)村岡</vt:lpstr>
      <vt:lpstr>【供給】設計書内訳 (金入り) (高圧季時別)石川</vt:lpstr>
      <vt:lpstr>【供給】設計書内訳 (金入り) (高圧電力Ａ)今田</vt:lpstr>
      <vt:lpstr>'【供給】設計書内訳 (金入り) (高圧季時別)石川'!Print_Area</vt:lpstr>
      <vt:lpstr>'【供給】設計書内訳 (金入り) (高圧季時別)村岡'!Print_Area</vt:lpstr>
      <vt:lpstr>'【供給】設計書内訳 (金入り) (高圧季時別)大清水'!Print_Area</vt:lpstr>
      <vt:lpstr>'【供給】設計書内訳 (金入り) (高圧季時別)浜見山'!Print_Area</vt:lpstr>
      <vt:lpstr>'【供給】設計書内訳 (金入り) (高圧電力Ａ)下藤が谷'!Print_Area</vt:lpstr>
      <vt:lpstr>'【供給】設計書内訳 (金入り) (高圧電力Ａ)御殿辺'!Print_Area</vt:lpstr>
      <vt:lpstr>'【供給】設計書内訳 (金入り) (高圧電力Ａ)今田'!Print_Area</vt:lpstr>
      <vt:lpstr>'【供給】設計書内訳 (金入り) (高圧電力Ａ)洲鼻'!Print_Area</vt:lpstr>
      <vt:lpstr>'【供給】設計書内訳 (金入り) (高圧電力Ａ)大庭'!Print_Area</vt:lpstr>
      <vt:lpstr>'【供給】設計書内訳 (金入り) (高圧電力Ａ)藤が谷'!Print_Area</vt:lpstr>
      <vt:lpstr>'【供給】設計書内訳 (金入り) (特高季時別)辻堂'!Print_Area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日向　隼人</dc:creator>
  <cp:lastModifiedBy>真鍋　智一</cp:lastModifiedBy>
  <cp:lastPrinted>2025-12-19T06:12:00Z</cp:lastPrinted>
  <dcterms:created xsi:type="dcterms:W3CDTF">2025-12-18T08:55:19Z</dcterms:created>
  <dcterms:modified xsi:type="dcterms:W3CDTF">2026-01-07T07:42:55Z</dcterms:modified>
</cp:coreProperties>
</file>