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570100下水道総務課\02 排水設備・開発担当\開発担当\マニュアル案\計算式　ホームページ公開用\マクロなし\"/>
    </mc:Choice>
  </mc:AlternateContent>
  <bookViews>
    <workbookView xWindow="0" yWindow="0" windowWidth="28800" windowHeight="12450"/>
  </bookViews>
  <sheets>
    <sheet name="角型浸透桝角形置換材" sheetId="1" r:id="rId1"/>
  </sheets>
  <definedNames>
    <definedName name="_xlnm.Print_Area" localSheetId="0">角型浸透桝角形置換材!$B$2:$AR$31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8" i="1" l="1"/>
  <c r="AK27" i="1" l="1"/>
  <c r="AH27" i="1"/>
  <c r="AE27" i="1"/>
  <c r="AE24" i="1"/>
  <c r="Z24" i="1"/>
  <c r="W24" i="1"/>
  <c r="T24" i="1"/>
  <c r="P24" i="1"/>
  <c r="M24" i="1"/>
  <c r="J24" i="1"/>
  <c r="AG18" i="1"/>
  <c r="AD18" i="1"/>
  <c r="Z18" i="1"/>
  <c r="W18" i="1"/>
  <c r="N18" i="1"/>
  <c r="AN18" i="1" l="1"/>
  <c r="P21" i="1" s="1"/>
  <c r="X21" i="1" s="1"/>
  <c r="I29" i="1" s="1"/>
  <c r="AN27" i="1"/>
  <c r="N29" i="1" s="1"/>
  <c r="S29" i="1" l="1"/>
</calcChain>
</file>

<file path=xl/comments1.xml><?xml version="1.0" encoding="utf-8"?>
<comments xmlns="http://schemas.openxmlformats.org/spreadsheetml/2006/main">
  <authors>
    <author>大江　尚</author>
  </authors>
  <commentList>
    <comment ref="W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自由入力欄
図面タイトルの入力等に活用してください。</t>
        </r>
      </text>
    </comment>
  </commentList>
</comments>
</file>

<file path=xl/sharedStrings.xml><?xml version="1.0" encoding="utf-8"?>
<sst xmlns="http://schemas.openxmlformats.org/spreadsheetml/2006/main" count="81" uniqueCount="65">
  <si>
    <t>浸透ます計算書（角形ます・角形置換材・底面側面浸透）</t>
    <rPh sb="0" eb="2">
      <t>シントウ</t>
    </rPh>
    <rPh sb="4" eb="7">
      <t>ケイサンショ</t>
    </rPh>
    <rPh sb="8" eb="10">
      <t>カクケイ</t>
    </rPh>
    <rPh sb="13" eb="15">
      <t>カクガタ</t>
    </rPh>
    <rPh sb="15" eb="18">
      <t>チカンザイ</t>
    </rPh>
    <rPh sb="19" eb="21">
      <t>テイメン</t>
    </rPh>
    <rPh sb="21" eb="23">
      <t>ソクメン</t>
    </rPh>
    <rPh sb="23" eb="25">
      <t>シントウ</t>
    </rPh>
    <phoneticPr fontId="2"/>
  </si>
  <si>
    <t>砂質</t>
    <rPh sb="0" eb="2">
      <t>サシツ</t>
    </rPh>
    <phoneticPr fontId="2"/>
  </si>
  <si>
    <t>B1</t>
    <phoneticPr fontId="2"/>
  </si>
  <si>
    <t>B２</t>
    <phoneticPr fontId="2"/>
  </si>
  <si>
    <t>H</t>
    <phoneticPr fontId="2"/>
  </si>
  <si>
    <t>B1</t>
    <phoneticPr fontId="2"/>
  </si>
  <si>
    <t>ローム</t>
    <phoneticPr fontId="2"/>
  </si>
  <si>
    <t>ｑ</t>
    <phoneticPr fontId="2"/>
  </si>
  <si>
    <t>＝</t>
    <phoneticPr fontId="2"/>
  </si>
  <si>
    <t>×（</t>
    <phoneticPr fontId="2"/>
  </si>
  <si>
    <t>×</t>
    <phoneticPr fontId="2"/>
  </si>
  <si>
    <t>＋</t>
    <phoneticPr fontId="2"/>
  </si>
  <si>
    <t>×</t>
    <phoneticPr fontId="2"/>
  </si>
  <si>
    <t>（</t>
    <phoneticPr fontId="2"/>
  </si>
  <si>
    <t>）</t>
    <phoneticPr fontId="2"/>
  </si>
  <si>
    <t>＝</t>
    <phoneticPr fontId="2"/>
  </si>
  <si>
    <t>ｑ</t>
    <phoneticPr fontId="2"/>
  </si>
  <si>
    <t>単位浸透量Ｑｆ：</t>
    <rPh sb="0" eb="5">
      <t>タンイシントウリョウ</t>
    </rPh>
    <phoneticPr fontId="2"/>
  </si>
  <si>
    <t>0.8×0.5×0.9×1.0×</t>
    <phoneticPr fontId="2"/>
  </si>
  <si>
    <t>×</t>
    <phoneticPr fontId="2"/>
  </si>
  <si>
    <t>　小数点以下4位切り捨て</t>
    <rPh sb="1" eb="6">
      <t>ショウスウテンイカ</t>
    </rPh>
    <rPh sb="7" eb="9">
      <t>イキ</t>
    </rPh>
    <rPh sb="10" eb="11">
      <t>ス</t>
    </rPh>
    <phoneticPr fontId="2"/>
  </si>
  <si>
    <t>B２</t>
    <phoneticPr fontId="2"/>
  </si>
  <si>
    <t>H</t>
    <phoneticPr fontId="2"/>
  </si>
  <si>
    <t>B３</t>
    <phoneticPr fontId="2"/>
  </si>
  <si>
    <t>B4</t>
    <phoneticPr fontId="2"/>
  </si>
  <si>
    <t>ℓ</t>
    <phoneticPr fontId="2"/>
  </si>
  <si>
    <t>ｎG</t>
    <phoneticPr fontId="2"/>
  </si>
  <si>
    <t>単位貯留量Ｑｖ：</t>
    <rPh sb="0" eb="5">
      <t>タンイチョリュウリョウ</t>
    </rPh>
    <phoneticPr fontId="2"/>
  </si>
  <si>
    <t>（</t>
    <phoneticPr fontId="2"/>
  </si>
  <si>
    <t>×（</t>
    <phoneticPr fontId="2"/>
  </si>
  <si>
    <t>－</t>
    <phoneticPr fontId="2"/>
  </si>
  <si>
    <t>）</t>
    <phoneticPr fontId="2"/>
  </si>
  <si>
    <t>×</t>
    <phoneticPr fontId="2"/>
  </si>
  <si>
    <t>B３</t>
    <phoneticPr fontId="2"/>
  </si>
  <si>
    <t>B4</t>
    <phoneticPr fontId="2"/>
  </si>
  <si>
    <t>h0</t>
    <phoneticPr fontId="2"/>
  </si>
  <si>
    <t>×</t>
    <phoneticPr fontId="2"/>
  </si>
  <si>
    <t>＝</t>
    <phoneticPr fontId="2"/>
  </si>
  <si>
    <t>単位浸透処理量Ｑ’：</t>
  </si>
  <si>
    <t>＋</t>
    <phoneticPr fontId="2"/>
  </si>
  <si>
    <t>B1</t>
    <phoneticPr fontId="2"/>
  </si>
  <si>
    <t>B2</t>
    <phoneticPr fontId="2"/>
  </si>
  <si>
    <t>B3</t>
    <phoneticPr fontId="2"/>
  </si>
  <si>
    <t>B4</t>
    <phoneticPr fontId="2"/>
  </si>
  <si>
    <t>H</t>
    <phoneticPr fontId="2"/>
  </si>
  <si>
    <r>
      <t>ｈ</t>
    </r>
    <r>
      <rPr>
        <vertAlign val="subscript"/>
        <sz val="10"/>
        <color theme="1"/>
        <rFont val="HGSｺﾞｼｯｸM"/>
        <family val="3"/>
        <charset val="128"/>
      </rPr>
      <t>0</t>
    </r>
    <phoneticPr fontId="2"/>
  </si>
  <si>
    <t>ℓ</t>
    <phoneticPr fontId="2"/>
  </si>
  <si>
    <t>空隙率nG</t>
    <phoneticPr fontId="2"/>
  </si>
  <si>
    <t>オーバーフロー管</t>
    <rPh sb="7" eb="8">
      <t>カン</t>
    </rPh>
    <phoneticPr fontId="2"/>
  </si>
  <si>
    <t>置換材上端の高さと</t>
    <rPh sb="0" eb="2">
      <t>チカン</t>
    </rPh>
    <rPh sb="2" eb="3">
      <t>ザイ</t>
    </rPh>
    <rPh sb="3" eb="5">
      <t>ジョウタン</t>
    </rPh>
    <rPh sb="6" eb="7">
      <t>タカ</t>
    </rPh>
    <phoneticPr fontId="2"/>
  </si>
  <si>
    <t>オーバーフロー管底</t>
    <rPh sb="7" eb="9">
      <t>カンテイ</t>
    </rPh>
    <phoneticPr fontId="2"/>
  </si>
  <si>
    <t>高が同一になるよう</t>
    <rPh sb="0" eb="1">
      <t>タカ</t>
    </rPh>
    <rPh sb="2" eb="4">
      <t>ドウイツ</t>
    </rPh>
    <phoneticPr fontId="2"/>
  </si>
  <si>
    <t>計画すること</t>
    <rPh sb="0" eb="2">
      <t>ケイカク</t>
    </rPh>
    <phoneticPr fontId="2"/>
  </si>
  <si>
    <t>　それぞれの置換材の高さ管理が容易になります</t>
    <rPh sb="6" eb="9">
      <t>チカンザイ</t>
    </rPh>
    <rPh sb="10" eb="11">
      <t>タカ</t>
    </rPh>
    <rPh sb="12" eb="14">
      <t>カンリ</t>
    </rPh>
    <rPh sb="15" eb="17">
      <t>ヨウイ</t>
    </rPh>
    <phoneticPr fontId="2"/>
  </si>
  <si>
    <t>H及びℓ等の考え方</t>
    <rPh sb="1" eb="2">
      <t>オヨ</t>
    </rPh>
    <rPh sb="4" eb="5">
      <t>ナド</t>
    </rPh>
    <rPh sb="6" eb="7">
      <t>カンガ</t>
    </rPh>
    <rPh sb="8" eb="9">
      <t>カタ</t>
    </rPh>
    <phoneticPr fontId="2"/>
  </si>
  <si>
    <t>※浸透管を併設する際は置換材上端の高さを同一にすることで</t>
    <rPh sb="1" eb="4">
      <t>シントウカン</t>
    </rPh>
    <rPh sb="5" eb="7">
      <t>ヘイセツ</t>
    </rPh>
    <rPh sb="9" eb="10">
      <t>サイ</t>
    </rPh>
    <rPh sb="11" eb="16">
      <t>チカンザイジョウタン</t>
    </rPh>
    <rPh sb="17" eb="18">
      <t>タカ</t>
    </rPh>
    <rPh sb="20" eb="22">
      <t>ドウイツ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</si>
  <si>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</si>
  <si>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</si>
  <si>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</si>
  <si>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</si>
  <si>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</si>
  <si>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</si>
  <si>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</si>
  <si>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</si>
  <si>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協議書添付用Ver.1.00</t>
    <rPh sb="0" eb="6">
      <t>キョウギショテンプヨウ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</si>
</sst>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000_);[Red]\(0.0000000\)"/>
    <numFmt numFmtId="177" formatCode="0.0000000"/>
    <numFmt numFmtId="178" formatCode="0.000"/>
    <numFmt numFmtId="179" formatCode="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vertAlign val="subscript"/>
      <sz val="10"/>
      <color theme="1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104775</xdr:rowOff>
    </xdr:from>
    <xdr:to>
      <xdr:col>7</xdr:col>
      <xdr:colOff>28575</xdr:colOff>
      <xdr:row>18</xdr:row>
      <xdr:rowOff>141464</xdr:rowOff>
    </xdr:to>
    <xdr:grpSp>
      <xdr:nvGrpSpPr>
        <xdr:cNvPr id="60" name="グループ化 59"/>
        <xdr:cNvGrpSpPr>
          <a:grpSpLocks noChangeAspect="1"/>
        </xdr:cNvGrpSpPr>
      </xdr:nvGrpSpPr>
      <xdr:grpSpPr>
        <a:xfrm>
          <a:off x="409575" y="704850"/>
          <a:ext cx="3114675" cy="3999089"/>
          <a:chOff x="17278350" y="1095375"/>
          <a:chExt cx="3857625" cy="4953000"/>
        </a:xfrm>
      </xdr:grpSpPr>
      <xdr:cxnSp macro="">
        <xdr:nvCxnSpPr>
          <xdr:cNvPr id="43" name="直線矢印コネクタ 42"/>
          <xdr:cNvCxnSpPr/>
        </xdr:nvCxnSpPr>
        <xdr:spPr>
          <a:xfrm>
            <a:off x="18049875" y="3571875"/>
            <a:ext cx="0" cy="1981200"/>
          </a:xfrm>
          <a:prstGeom prst="straightConnector1">
            <a:avLst/>
          </a:prstGeom>
          <a:ln>
            <a:solidFill>
              <a:schemeClr val="tx1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59" name="グループ化 58"/>
          <xdr:cNvGrpSpPr/>
        </xdr:nvGrpSpPr>
        <xdr:grpSpPr>
          <a:xfrm>
            <a:off x="17278350" y="1095375"/>
            <a:ext cx="3857625" cy="4953000"/>
            <a:chOff x="17278350" y="1095375"/>
            <a:chExt cx="3857625" cy="4953000"/>
          </a:xfrm>
        </xdr:grpSpPr>
        <xdr:sp macro="" textlink="">
          <xdr:nvSpPr>
            <xdr:cNvPr id="4" name="正方形/長方形 3"/>
            <xdr:cNvSpPr/>
          </xdr:nvSpPr>
          <xdr:spPr>
            <a:xfrm>
              <a:off x="18564225" y="1095375"/>
              <a:ext cx="1285875" cy="1238250"/>
            </a:xfrm>
            <a:prstGeom prst="rect">
              <a:avLst/>
            </a:prstGeom>
            <a:pattFill prst="lg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正方形/長方形 4"/>
            <xdr:cNvSpPr/>
          </xdr:nvSpPr>
          <xdr:spPr>
            <a:xfrm>
              <a:off x="18821400" y="1343025"/>
              <a:ext cx="771525" cy="74295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6" name="正方形/長方形 5"/>
            <xdr:cNvSpPr/>
          </xdr:nvSpPr>
          <xdr:spPr>
            <a:xfrm>
              <a:off x="18564225" y="4067175"/>
              <a:ext cx="1285875" cy="1981200"/>
            </a:xfrm>
            <a:prstGeom prst="rect">
              <a:avLst/>
            </a:prstGeom>
            <a:pattFill prst="lgConfetti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" name="正方形/長方形 6"/>
            <xdr:cNvSpPr/>
          </xdr:nvSpPr>
          <xdr:spPr>
            <a:xfrm>
              <a:off x="18821400" y="3571875"/>
              <a:ext cx="771525" cy="1981200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9" name="直線コネクタ 8"/>
            <xdr:cNvCxnSpPr/>
          </xdr:nvCxnSpPr>
          <xdr:spPr>
            <a:xfrm>
              <a:off x="17278350" y="3571875"/>
              <a:ext cx="385762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" name="直線コネクタ 10"/>
            <xdr:cNvCxnSpPr/>
          </xdr:nvCxnSpPr>
          <xdr:spPr>
            <a:xfrm>
              <a:off x="19850100" y="1095375"/>
              <a:ext cx="1285875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直線コネクタ 12"/>
            <xdr:cNvCxnSpPr/>
          </xdr:nvCxnSpPr>
          <xdr:spPr>
            <a:xfrm>
              <a:off x="19850100" y="2333625"/>
              <a:ext cx="1285875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直線矢印コネクタ 14"/>
            <xdr:cNvCxnSpPr/>
          </xdr:nvCxnSpPr>
          <xdr:spPr>
            <a:xfrm>
              <a:off x="21135975" y="1095375"/>
              <a:ext cx="0" cy="123825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直線矢印コネクタ 20"/>
            <xdr:cNvCxnSpPr/>
          </xdr:nvCxnSpPr>
          <xdr:spPr>
            <a:xfrm>
              <a:off x="18564225" y="3324225"/>
              <a:ext cx="1285875" cy="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直線コネクタ 22"/>
            <xdr:cNvCxnSpPr/>
          </xdr:nvCxnSpPr>
          <xdr:spPr>
            <a:xfrm>
              <a:off x="18564225" y="2333625"/>
              <a:ext cx="0" cy="123825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直線コネクタ 24"/>
            <xdr:cNvCxnSpPr/>
          </xdr:nvCxnSpPr>
          <xdr:spPr>
            <a:xfrm>
              <a:off x="19850100" y="2333625"/>
              <a:ext cx="0" cy="123825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直線コネクタ 26"/>
            <xdr:cNvCxnSpPr/>
          </xdr:nvCxnSpPr>
          <xdr:spPr>
            <a:xfrm>
              <a:off x="18821400" y="2333625"/>
              <a:ext cx="0" cy="49530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直線コネクタ 28"/>
            <xdr:cNvCxnSpPr/>
          </xdr:nvCxnSpPr>
          <xdr:spPr>
            <a:xfrm>
              <a:off x="19592925" y="2333625"/>
              <a:ext cx="0" cy="49530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直線矢印コネクタ 30"/>
            <xdr:cNvCxnSpPr/>
          </xdr:nvCxnSpPr>
          <xdr:spPr>
            <a:xfrm>
              <a:off x="18821400" y="2828925"/>
              <a:ext cx="771525" cy="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直線コネクタ 34"/>
            <xdr:cNvCxnSpPr/>
          </xdr:nvCxnSpPr>
          <xdr:spPr>
            <a:xfrm>
              <a:off x="19850100" y="1343025"/>
              <a:ext cx="51435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直線コネクタ 36"/>
            <xdr:cNvCxnSpPr/>
          </xdr:nvCxnSpPr>
          <xdr:spPr>
            <a:xfrm>
              <a:off x="19850100" y="2085975"/>
              <a:ext cx="514350" cy="0"/>
            </a:xfrm>
            <a:prstGeom prst="line">
              <a:avLst/>
            </a:prstGeom>
            <a:ln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直線矢印コネクタ 38"/>
            <xdr:cNvCxnSpPr/>
          </xdr:nvCxnSpPr>
          <xdr:spPr>
            <a:xfrm>
              <a:off x="20364450" y="1343025"/>
              <a:ext cx="0" cy="74295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直線コネクタ 40"/>
            <xdr:cNvCxnSpPr/>
          </xdr:nvCxnSpPr>
          <xdr:spPr>
            <a:xfrm flipH="1">
              <a:off x="18049875" y="5553075"/>
              <a:ext cx="51435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直線コネクタ 44"/>
            <xdr:cNvCxnSpPr/>
          </xdr:nvCxnSpPr>
          <xdr:spPr>
            <a:xfrm>
              <a:off x="19850100" y="5553075"/>
              <a:ext cx="514350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直線コネクタ 46"/>
            <xdr:cNvCxnSpPr/>
          </xdr:nvCxnSpPr>
          <xdr:spPr>
            <a:xfrm>
              <a:off x="19850100" y="4067175"/>
              <a:ext cx="12858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直線矢印コネクタ 48"/>
            <xdr:cNvCxnSpPr/>
          </xdr:nvCxnSpPr>
          <xdr:spPr>
            <a:xfrm>
              <a:off x="20364450" y="4067175"/>
              <a:ext cx="0" cy="148590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/>
            <xdr:cNvCxnSpPr/>
          </xdr:nvCxnSpPr>
          <xdr:spPr>
            <a:xfrm>
              <a:off x="19850100" y="6048375"/>
              <a:ext cx="1285875" cy="0"/>
            </a:xfrm>
            <a:prstGeom prst="line">
              <a:avLst/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" name="直線矢印コネクタ 52"/>
            <xdr:cNvCxnSpPr/>
          </xdr:nvCxnSpPr>
          <xdr:spPr>
            <a:xfrm>
              <a:off x="21135975" y="4067175"/>
              <a:ext cx="0" cy="1981200"/>
            </a:xfrm>
            <a:prstGeom prst="straightConnector1">
              <a:avLst/>
            </a:prstGeom>
            <a:ln>
              <a:solidFill>
                <a:schemeClr val="tx1"/>
              </a:solidFill>
              <a:headEnd type="triangle"/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8" name="テキスト ボックス 57"/>
          <xdr:cNvSpPr txBox="1"/>
        </xdr:nvSpPr>
        <xdr:spPr>
          <a:xfrm>
            <a:off x="18602325" y="5676900"/>
            <a:ext cx="1209675" cy="2000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1"/>
          <a:lstStyle/>
          <a:p>
            <a:r>
              <a:rPr kumimoji="1" lang="en-US" altLang="ja-JP" sz="10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4</a:t>
            </a:r>
            <a:r>
              <a:rPr kumimoji="1" lang="ja-JP" altLang="en-US" sz="10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号単粒度砕石</a:t>
            </a:r>
          </a:p>
        </xdr:txBody>
      </xdr:sp>
    </xdr:grp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9</xdr:row>
      <xdr:rowOff>0</xdr:rowOff>
    </xdr:to>
    <xdr:cxnSp macro="">
      <xdr:nvCxnSpPr>
        <xdr:cNvPr id="62" name="直線コネクタ 61"/>
        <xdr:cNvCxnSpPr/>
      </xdr:nvCxnSpPr>
      <xdr:spPr>
        <a:xfrm flipH="1">
          <a:off x="1895475" y="2085975"/>
          <a:ext cx="7048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9</xdr:row>
      <xdr:rowOff>0</xdr:rowOff>
    </xdr:from>
    <xdr:to>
      <xdr:col>5</xdr:col>
      <xdr:colOff>0</xdr:colOff>
      <xdr:row>9</xdr:row>
      <xdr:rowOff>171450</xdr:rowOff>
    </xdr:to>
    <xdr:cxnSp macro="">
      <xdr:nvCxnSpPr>
        <xdr:cNvPr id="64" name="直線矢印コネクタ 63"/>
        <xdr:cNvCxnSpPr/>
      </xdr:nvCxnSpPr>
      <xdr:spPr>
        <a:xfrm flipH="1">
          <a:off x="1600200" y="2085975"/>
          <a:ext cx="295275" cy="1714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4</xdr:col>
      <xdr:colOff>0</xdr:colOff>
      <xdr:row>7</xdr:row>
      <xdr:rowOff>104775</xdr:rowOff>
    </xdr:to>
    <xdr:cxnSp macro="">
      <xdr:nvCxnSpPr>
        <xdr:cNvPr id="66" name="直線コネクタ 65"/>
        <xdr:cNvCxnSpPr/>
      </xdr:nvCxnSpPr>
      <xdr:spPr>
        <a:xfrm>
          <a:off x="590550" y="1590675"/>
          <a:ext cx="1019175" cy="104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104775</xdr:rowOff>
    </xdr:from>
    <xdr:to>
      <xdr:col>4</xdr:col>
      <xdr:colOff>9525</xdr:colOff>
      <xdr:row>8</xdr:row>
      <xdr:rowOff>19050</xdr:rowOff>
    </xdr:to>
    <xdr:cxnSp macro="">
      <xdr:nvCxnSpPr>
        <xdr:cNvPr id="68" name="直線矢印コネクタ 67"/>
        <xdr:cNvCxnSpPr/>
      </xdr:nvCxnSpPr>
      <xdr:spPr>
        <a:xfrm>
          <a:off x="1609725" y="1695450"/>
          <a:ext cx="9525" cy="1619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19</xdr:row>
      <xdr:rowOff>0</xdr:rowOff>
    </xdr:to>
    <xdr:cxnSp macro="">
      <xdr:nvCxnSpPr>
        <xdr:cNvPr id="70" name="直線矢印コネクタ 69"/>
        <xdr:cNvCxnSpPr/>
      </xdr:nvCxnSpPr>
      <xdr:spPr>
        <a:xfrm flipV="1">
          <a:off x="1323975" y="4314825"/>
          <a:ext cx="285750" cy="2476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66675</xdr:colOff>
      <xdr:row>7</xdr:row>
      <xdr:rowOff>0</xdr:rowOff>
    </xdr:from>
    <xdr:to>
      <xdr:col>32</xdr:col>
      <xdr:colOff>66675</xdr:colOff>
      <xdr:row>12</xdr:row>
      <xdr:rowOff>152400</xdr:rowOff>
    </xdr:to>
    <xdr:sp macro="" textlink="">
      <xdr:nvSpPr>
        <xdr:cNvPr id="73" name="正方形/長方形 72"/>
        <xdr:cNvSpPr/>
      </xdr:nvSpPr>
      <xdr:spPr>
        <a:xfrm>
          <a:off x="8505825" y="1590675"/>
          <a:ext cx="952500" cy="1390650"/>
        </a:xfrm>
        <a:prstGeom prst="rect">
          <a:avLst/>
        </a:prstGeom>
        <a:pattFill prst="lgConfetti">
          <a:fgClr>
            <a:schemeClr val="bg1">
              <a:lumMod val="50000"/>
            </a:schemeClr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66675</xdr:colOff>
      <xdr:row>5</xdr:row>
      <xdr:rowOff>0</xdr:rowOff>
    </xdr:from>
    <xdr:to>
      <xdr:col>31</xdr:col>
      <xdr:colOff>66675</xdr:colOff>
      <xdr:row>10</xdr:row>
      <xdr:rowOff>0</xdr:rowOff>
    </xdr:to>
    <xdr:sp macro="" textlink="">
      <xdr:nvSpPr>
        <xdr:cNvPr id="74" name="正方形/長方形 73"/>
        <xdr:cNvSpPr/>
      </xdr:nvSpPr>
      <xdr:spPr>
        <a:xfrm>
          <a:off x="8743950" y="1095375"/>
          <a:ext cx="476250" cy="12382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37</xdr:col>
      <xdr:colOff>0</xdr:colOff>
      <xdr:row>5</xdr:row>
      <xdr:rowOff>0</xdr:rowOff>
    </xdr:to>
    <xdr:cxnSp macro="">
      <xdr:nvCxnSpPr>
        <xdr:cNvPr id="76" name="直線コネクタ 75"/>
        <xdr:cNvCxnSpPr/>
      </xdr:nvCxnSpPr>
      <xdr:spPr>
        <a:xfrm>
          <a:off x="5343525" y="1095375"/>
          <a:ext cx="52387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6</xdr:row>
      <xdr:rowOff>114300</xdr:rowOff>
    </xdr:from>
    <xdr:to>
      <xdr:col>29</xdr:col>
      <xdr:colOff>76200</xdr:colOff>
      <xdr:row>11</xdr:row>
      <xdr:rowOff>95250</xdr:rowOff>
    </xdr:to>
    <xdr:grpSp>
      <xdr:nvGrpSpPr>
        <xdr:cNvPr id="77" name="グループ化 76"/>
        <xdr:cNvGrpSpPr/>
      </xdr:nvGrpSpPr>
      <xdr:grpSpPr>
        <a:xfrm>
          <a:off x="5324475" y="1704975"/>
          <a:ext cx="3429000" cy="1219200"/>
          <a:chOff x="5400675" y="1600200"/>
          <a:chExt cx="3429000" cy="1219200"/>
        </a:xfrm>
      </xdr:grpSpPr>
      <xdr:sp macro="" textlink="">
        <xdr:nvSpPr>
          <xdr:cNvPr id="78" name="二等辺三角形 77"/>
          <xdr:cNvSpPr/>
        </xdr:nvSpPr>
        <xdr:spPr>
          <a:xfrm rot="10800000">
            <a:off x="8582025" y="160020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79" name="グループ化 78"/>
          <xdr:cNvGrpSpPr/>
        </xdr:nvGrpSpPr>
        <xdr:grpSpPr>
          <a:xfrm>
            <a:off x="5400675" y="1733550"/>
            <a:ext cx="3429000" cy="1085850"/>
            <a:chOff x="4610100" y="1724025"/>
            <a:chExt cx="3429000" cy="1085850"/>
          </a:xfrm>
        </xdr:grpSpPr>
        <xdr:sp macro="" textlink="">
          <xdr:nvSpPr>
            <xdr:cNvPr id="80" name="正方形/長方形 79"/>
            <xdr:cNvSpPr/>
          </xdr:nvSpPr>
          <xdr:spPr>
            <a:xfrm>
              <a:off x="4772025" y="1724025"/>
              <a:ext cx="3011381" cy="1085850"/>
            </a:xfrm>
            <a:prstGeom prst="rect">
              <a:avLst/>
            </a:prstGeom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81" name="直線コネクタ 80"/>
            <xdr:cNvCxnSpPr/>
          </xdr:nvCxnSpPr>
          <xdr:spPr>
            <a:xfrm flipH="1">
              <a:off x="4619626" y="2105025"/>
              <a:ext cx="3419474" cy="0"/>
            </a:xfrm>
            <a:prstGeom prst="line">
              <a:avLst/>
            </a:prstGeom>
            <a:ln>
              <a:prstDash val="dash"/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82" name="テキスト ボックス 81"/>
            <xdr:cNvSpPr txBox="1"/>
          </xdr:nvSpPr>
          <xdr:spPr>
            <a:xfrm>
              <a:off x="6096000" y="1905000"/>
              <a:ext cx="504825" cy="1905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800">
                  <a:latin typeface="HGSｺﾞｼｯｸM" panose="020B0600000000000000" pitchFamily="50" charset="-128"/>
                  <a:ea typeface="HGSｺﾞｼｯｸM" panose="020B0600000000000000" pitchFamily="50" charset="-128"/>
                </a:rPr>
                <a:t>浸透管</a:t>
              </a:r>
            </a:p>
          </xdr:txBody>
        </xdr:sp>
        <xdr:cxnSp macro="">
          <xdr:nvCxnSpPr>
            <xdr:cNvPr id="83" name="直線コネクタ 82"/>
            <xdr:cNvCxnSpPr/>
          </xdr:nvCxnSpPr>
          <xdr:spPr>
            <a:xfrm flipH="1">
              <a:off x="4610100" y="1905000"/>
              <a:ext cx="3419475" cy="0"/>
            </a:xfrm>
            <a:prstGeom prst="line">
              <a:avLst/>
            </a:prstGeom>
            <a:ln w="952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31</xdr:col>
      <xdr:colOff>57150</xdr:colOff>
      <xdr:row>6</xdr:row>
      <xdr:rowOff>57150</xdr:rowOff>
    </xdr:from>
    <xdr:to>
      <xdr:col>35</xdr:col>
      <xdr:colOff>182251</xdr:colOff>
      <xdr:row>7</xdr:row>
      <xdr:rowOff>4396</xdr:rowOff>
    </xdr:to>
    <xdr:grpSp>
      <xdr:nvGrpSpPr>
        <xdr:cNvPr id="86" name="グループ化 85"/>
        <xdr:cNvGrpSpPr/>
      </xdr:nvGrpSpPr>
      <xdr:grpSpPr>
        <a:xfrm>
          <a:off x="9210675" y="1647825"/>
          <a:ext cx="1077601" cy="194896"/>
          <a:chOff x="9285895" y="1526198"/>
          <a:chExt cx="1077601" cy="194896"/>
        </a:xfrm>
      </xdr:grpSpPr>
      <xdr:cxnSp macro="">
        <xdr:nvCxnSpPr>
          <xdr:cNvPr id="87" name="直線コネクタ 86"/>
          <xdr:cNvCxnSpPr/>
        </xdr:nvCxnSpPr>
        <xdr:spPr>
          <a:xfrm>
            <a:off x="9295420" y="1526198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8" name="直線コネクタ 87"/>
          <xdr:cNvCxnSpPr/>
        </xdr:nvCxnSpPr>
        <xdr:spPr>
          <a:xfrm>
            <a:off x="9285895" y="1721094"/>
            <a:ext cx="106807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9" name="右矢印 88"/>
          <xdr:cNvSpPr/>
        </xdr:nvSpPr>
        <xdr:spPr>
          <a:xfrm>
            <a:off x="9548699" y="1581883"/>
            <a:ext cx="445032" cy="66820"/>
          </a:xfrm>
          <a:prstGeom prst="rightArrow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0" name="二等辺三角形 89"/>
          <xdr:cNvSpPr/>
        </xdr:nvSpPr>
        <xdr:spPr>
          <a:xfrm rot="10800000">
            <a:off x="10048875" y="1581150"/>
            <a:ext cx="180975" cy="133350"/>
          </a:xfrm>
          <a:prstGeom prst="triangle">
            <a:avLst/>
          </a:prstGeom>
          <a:solidFill>
            <a:schemeClr val="tx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22</xdr:col>
      <xdr:colOff>219075</xdr:colOff>
      <xdr:row>6</xdr:row>
      <xdr:rowOff>114300</xdr:rowOff>
    </xdr:from>
    <xdr:to>
      <xdr:col>23</xdr:col>
      <xdr:colOff>161925</xdr:colOff>
      <xdr:row>7</xdr:row>
      <xdr:rowOff>0</xdr:rowOff>
    </xdr:to>
    <xdr:sp macro="" textlink="">
      <xdr:nvSpPr>
        <xdr:cNvPr id="91" name="二等辺三角形 90"/>
        <xdr:cNvSpPr/>
      </xdr:nvSpPr>
      <xdr:spPr>
        <a:xfrm rot="10800000">
          <a:off x="7229475" y="1457325"/>
          <a:ext cx="180975" cy="133350"/>
        </a:xfrm>
        <a:prstGeom prst="triangle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28575</xdr:colOff>
      <xdr:row>2</xdr:row>
      <xdr:rowOff>200024</xdr:rowOff>
    </xdr:from>
    <xdr:to>
      <xdr:col>40</xdr:col>
      <xdr:colOff>28575</xdr:colOff>
      <xdr:row>15</xdr:row>
      <xdr:rowOff>95249</xdr:rowOff>
    </xdr:to>
    <xdr:sp macro="" textlink="">
      <xdr:nvSpPr>
        <xdr:cNvPr id="94" name="角丸四角形 93"/>
        <xdr:cNvSpPr/>
      </xdr:nvSpPr>
      <xdr:spPr>
        <a:xfrm>
          <a:off x="4895850" y="552449"/>
          <a:ext cx="6429375" cy="3114675"/>
        </a:xfrm>
        <a:prstGeom prst="roundRect">
          <a:avLst>
            <a:gd name="adj" fmla="val 445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209549</xdr:colOff>
      <xdr:row>1</xdr:row>
      <xdr:rowOff>323850</xdr:rowOff>
    </xdr:from>
    <xdr:to>
      <xdr:col>50</xdr:col>
      <xdr:colOff>85724</xdr:colOff>
      <xdr:row>18</xdr:row>
      <xdr:rowOff>161925</xdr:rowOff>
    </xdr:to>
    <xdr:sp macro="" textlink="">
      <xdr:nvSpPr>
        <xdr:cNvPr id="95" name="テキスト ボックス 94"/>
        <xdr:cNvSpPr txBox="1"/>
      </xdr:nvSpPr>
      <xdr:spPr>
        <a:xfrm>
          <a:off x="12458699" y="571500"/>
          <a:ext cx="2562225" cy="4152900"/>
        </a:xfrm>
        <a:prstGeom prst="rect">
          <a:avLst/>
        </a:prstGeom>
        <a:solidFill>
          <a:schemeClr val="lt1"/>
        </a:solidFill>
        <a:ln w="412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使い方</a:t>
          </a:r>
          <a:endParaRPr lang="ja-JP" altLang="ja-JP" sz="1800">
            <a:effectLst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①を選択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「砂質」・「ローム」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②③④</a:t>
          </a:r>
          <a:r>
            <a:rPr kumimoji="1" lang="ja-JP" altLang="en-US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⑤⑥⑦⑧</a:t>
          </a:r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を入力</a:t>
          </a:r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単位ｍ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ミリ以下切り捨て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ja-JP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センチまで</a:t>
          </a:r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</a:t>
          </a:r>
          <a:r>
            <a:rPr kumimoji="1" lang="en-US" altLang="ja-JP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※</a:t>
          </a:r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入力時の注意</a:t>
          </a:r>
          <a:endParaRPr kumimoji="1" lang="en-US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　②＞④</a:t>
          </a:r>
          <a:endParaRPr kumimoji="1" lang="en-US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rgbClr val="FF0000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　　　③＞⑤</a:t>
          </a:r>
          <a:endParaRPr lang="ja-JP" altLang="ja-JP" sz="1800">
            <a:solidFill>
              <a:srgbClr val="FF0000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800">
            <a:solidFill>
              <a:schemeClr val="dk1"/>
            </a:solidFill>
            <a:effectLst/>
            <a:latin typeface="HGSｺﾞｼｯｸM" panose="020B0600000000000000" pitchFamily="50" charset="-128"/>
            <a:ea typeface="HGSｺﾞｼｯｸM" panose="020B0600000000000000" pitchFamily="50" charset="-128"/>
            <a:cs typeface="+mn-cs"/>
          </a:endParaRPr>
        </a:p>
        <a:p>
          <a:r>
            <a:rPr kumimoji="1" lang="ja-JP" altLang="en-US" sz="1800">
              <a:solidFill>
                <a:schemeClr val="dk1"/>
              </a:solidFill>
              <a:effectLst/>
              <a:latin typeface="HGSｺﾞｼｯｸM" panose="020B0600000000000000" pitchFamily="50" charset="-128"/>
              <a:ea typeface="HGSｺﾞｼｯｸM" panose="020B0600000000000000" pitchFamily="50" charset="-128"/>
              <a:cs typeface="+mn-cs"/>
            </a:rPr>
            <a:t>必要に応じて本シートを印刷してください</a:t>
          </a:r>
          <a:endParaRPr lang="ja-JP" altLang="ja-JP" sz="1800">
            <a:effectLst/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44</xdr:col>
      <xdr:colOff>219075</xdr:colOff>
      <xdr:row>18</xdr:row>
      <xdr:rowOff>238125</xdr:rowOff>
    </xdr:from>
    <xdr:to>
      <xdr:col>50</xdr:col>
      <xdr:colOff>76200</xdr:colOff>
      <xdr:row>25</xdr:row>
      <xdr:rowOff>238124</xdr:rowOff>
    </xdr:to>
    <xdr:sp macro="" textlink="">
      <xdr:nvSpPr>
        <xdr:cNvPr id="2" name="テキスト ボックス 1"/>
        <xdr:cNvSpPr txBox="1"/>
      </xdr:nvSpPr>
      <xdr:spPr>
        <a:xfrm>
          <a:off x="12468225" y="4800600"/>
          <a:ext cx="2543175" cy="1733549"/>
        </a:xfrm>
        <a:prstGeom prst="rect">
          <a:avLst/>
        </a:prstGeom>
        <a:solidFill>
          <a:schemeClr val="lt1"/>
        </a:solidFill>
        <a:ln w="412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国道</a:t>
          </a:r>
          <a:r>
            <a:rPr kumimoji="1" lang="en-US" altLang="ja-JP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1</a:t>
          </a:r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号バイパスの北側の地域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西富・大鋸・弥勒寺・宮前・小塚・高谷・村岡東・川名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　　　　の各地域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砂層の範囲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ローム層以外の地域</a:t>
          </a:r>
          <a:endParaRPr kumimoji="1" lang="en-US" altLang="ja-JP" sz="11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1100">
              <a:latin typeface="HGSｺﾞｼｯｸM" panose="020B0600000000000000" pitchFamily="50" charset="-128"/>
              <a:ea typeface="HGSｺﾞｼｯｸM" panose="020B0600000000000000" pitchFamily="50" charset="-128"/>
            </a:rPr>
            <a:t>（宅地造成工事規制区域を除く）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W41"/>
  <sheetViews>
    <sheetView showGridLines="0" showRowColHeaders="0" tabSelected="1" zoomScaleNormal="100" zoomScaleSheetLayoutView="100" workbookViewId="0">
      <selection activeCell="AO2" sqref="AO2:AR2"/>
    </sheetView>
  </sheetViews>
  <sheetFormatPr defaultRowHeight="20.100000000000001" customHeight="1" x14ac:dyDescent="0.15"/>
  <cols>
    <col min="1" max="1" width="4.625" style="2" customWidth="1"/>
    <col min="2" max="2" width="7.75" style="2" customWidth="1"/>
    <col min="3" max="3" width="9.625" style="2" customWidth="1"/>
    <col min="4" max="5" width="3.75" style="2" customWidth="1"/>
    <col min="6" max="6" width="9.25" style="2" customWidth="1"/>
    <col min="7" max="7" width="7.125" style="2" customWidth="1"/>
    <col min="8" max="8" width="2.375" style="2" customWidth="1"/>
    <col min="9" max="44" width="3.125" style="2" customWidth="1"/>
    <col min="45" max="47" width="8.75" style="2" customWidth="1"/>
    <col min="48" max="48" width="0" style="2" hidden="1" customWidth="1"/>
    <col min="49" max="49" width="16.25" style="2" hidden="1" customWidth="1"/>
    <col min="50" max="53" width="9" style="2"/>
    <col min="54" max="78" width="3.375" style="2" customWidth="1"/>
    <col min="79" max="16384" width="9" style="2"/>
  </cols>
  <sheetData>
    <row r="2" spans="2:49" ht="27.75" customHeight="1" x14ac:dyDescent="0.15">
      <c r="C2" s="1" t="s">
        <v>0</v>
      </c>
      <c r="D2" s="1"/>
      <c r="E2" s="1"/>
      <c r="AN2" s="2" t="s">
        <v>56</v>
      </c>
      <c r="AO2" s="24" t="s">
        <v>1</v>
      </c>
      <c r="AP2" s="24"/>
      <c r="AQ2" s="24"/>
      <c r="AR2" s="24"/>
    </row>
    <row r="3" spans="2:49" ht="20.100000000000001" customHeight="1" x14ac:dyDescent="0.15">
      <c r="J3" s="9" t="s">
        <v>57</v>
      </c>
    </row>
    <row r="4" spans="2:49" ht="20.100000000000001" customHeight="1" x14ac:dyDescent="0.15">
      <c r="G4" s="9" t="s">
        <v>59</v>
      </c>
      <c r="I4" s="15" t="s">
        <v>40</v>
      </c>
      <c r="J4" s="15"/>
      <c r="K4" s="15"/>
      <c r="O4" s="2" t="s">
        <v>54</v>
      </c>
    </row>
    <row r="5" spans="2:49" ht="20.100000000000001" customHeight="1" x14ac:dyDescent="0.15">
      <c r="G5" s="3" t="s">
        <v>42</v>
      </c>
      <c r="H5" s="4"/>
      <c r="I5" s="26"/>
      <c r="J5" s="26"/>
      <c r="K5" s="26"/>
      <c r="AV5" s="2" t="s">
        <v>1</v>
      </c>
      <c r="AW5" s="2">
        <v>8.8900000000000006E-5</v>
      </c>
    </row>
    <row r="6" spans="2:49" ht="20.100000000000001" customHeight="1" x14ac:dyDescent="0.15">
      <c r="B6" s="9" t="s">
        <v>60</v>
      </c>
      <c r="G6" s="13"/>
      <c r="AV6" s="2" t="s">
        <v>6</v>
      </c>
      <c r="AW6" s="2">
        <v>2.1500000000000001E-5</v>
      </c>
    </row>
    <row r="7" spans="2:49" ht="20.100000000000001" customHeight="1" x14ac:dyDescent="0.15">
      <c r="B7" s="3" t="s">
        <v>43</v>
      </c>
    </row>
    <row r="8" spans="2:49" ht="20.100000000000001" customHeight="1" x14ac:dyDescent="0.15">
      <c r="B8" s="13"/>
      <c r="G8" s="9" t="s">
        <v>58</v>
      </c>
      <c r="AH8" s="2" t="s">
        <v>48</v>
      </c>
    </row>
    <row r="9" spans="2:49" ht="20.100000000000001" customHeight="1" x14ac:dyDescent="0.15">
      <c r="D9" s="10"/>
      <c r="E9" s="10"/>
      <c r="G9" s="3" t="s">
        <v>41</v>
      </c>
    </row>
    <row r="10" spans="2:49" ht="20.100000000000001" customHeight="1" x14ac:dyDescent="0.15">
      <c r="E10" s="10"/>
      <c r="G10" s="13"/>
      <c r="AH10" s="2" t="s">
        <v>49</v>
      </c>
    </row>
    <row r="11" spans="2:49" ht="20.100000000000001" customHeight="1" x14ac:dyDescent="0.15">
      <c r="AH11" s="2" t="s">
        <v>50</v>
      </c>
    </row>
    <row r="12" spans="2:49" ht="20.100000000000001" customHeight="1" x14ac:dyDescent="0.15">
      <c r="B12" s="9" t="s">
        <v>61</v>
      </c>
      <c r="AH12" s="2" t="s">
        <v>51</v>
      </c>
    </row>
    <row r="13" spans="2:49" ht="20.100000000000001" customHeight="1" x14ac:dyDescent="0.15">
      <c r="B13" s="3" t="s">
        <v>45</v>
      </c>
      <c r="G13" s="9" t="s">
        <v>62</v>
      </c>
      <c r="J13" s="9" t="s">
        <v>63</v>
      </c>
      <c r="AH13" s="2" t="s">
        <v>52</v>
      </c>
    </row>
    <row r="14" spans="2:49" ht="20.100000000000001" customHeight="1" x14ac:dyDescent="0.15">
      <c r="B14" s="13"/>
      <c r="G14" s="3" t="s">
        <v>46</v>
      </c>
      <c r="I14" s="15" t="s">
        <v>44</v>
      </c>
      <c r="J14" s="15"/>
      <c r="K14" s="15"/>
      <c r="P14" s="2" t="s">
        <v>55</v>
      </c>
    </row>
    <row r="15" spans="2:49" ht="20.100000000000001" customHeight="1" x14ac:dyDescent="0.15">
      <c r="G15" s="13"/>
      <c r="I15" s="26"/>
      <c r="J15" s="26"/>
      <c r="K15" s="26"/>
      <c r="P15" s="2" t="s">
        <v>53</v>
      </c>
    </row>
    <row r="17" spans="3:44" ht="20.100000000000001" customHeight="1" x14ac:dyDescent="0.15">
      <c r="T17" s="15" t="s">
        <v>2</v>
      </c>
      <c r="U17" s="15"/>
      <c r="W17" s="15" t="s">
        <v>3</v>
      </c>
      <c r="X17" s="15"/>
      <c r="Z17" s="15" t="s">
        <v>4</v>
      </c>
      <c r="AA17" s="15"/>
      <c r="AD17" s="15" t="s">
        <v>5</v>
      </c>
      <c r="AE17" s="15"/>
      <c r="AG17" s="15" t="s">
        <v>3</v>
      </c>
      <c r="AH17" s="15"/>
    </row>
    <row r="18" spans="3:44" ht="20.100000000000001" customHeight="1" x14ac:dyDescent="0.15">
      <c r="L18" s="5" t="s">
        <v>7</v>
      </c>
      <c r="M18" s="5" t="s">
        <v>8</v>
      </c>
      <c r="N18" s="23">
        <f>VLOOKUP(AO2,AV5:AW6,2,0)</f>
        <v>8.8900000000000006E-5</v>
      </c>
      <c r="O18" s="23"/>
      <c r="P18" s="23"/>
      <c r="Q18" s="23"/>
      <c r="R18" s="23" t="s">
        <v>9</v>
      </c>
      <c r="S18" s="23"/>
      <c r="T18" s="15">
        <f>$I$5</f>
        <v>0</v>
      </c>
      <c r="U18" s="15"/>
      <c r="V18" s="4" t="s">
        <v>10</v>
      </c>
      <c r="W18" s="15">
        <f>$G$10</f>
        <v>0</v>
      </c>
      <c r="X18" s="15"/>
      <c r="Y18" s="2" t="s">
        <v>11</v>
      </c>
      <c r="Z18" s="15">
        <f>$I$15</f>
        <v>0</v>
      </c>
      <c r="AA18" s="15"/>
      <c r="AB18" s="2" t="s">
        <v>12</v>
      </c>
      <c r="AC18" s="2" t="s">
        <v>13</v>
      </c>
      <c r="AD18" s="15">
        <f>I5</f>
        <v>0</v>
      </c>
      <c r="AE18" s="15"/>
      <c r="AF18" s="2" t="s">
        <v>11</v>
      </c>
      <c r="AG18" s="15">
        <f>G10</f>
        <v>0</v>
      </c>
      <c r="AH18" s="15"/>
      <c r="AI18" s="2" t="s">
        <v>14</v>
      </c>
      <c r="AJ18" s="2" t="s">
        <v>12</v>
      </c>
      <c r="AK18" s="2">
        <v>2</v>
      </c>
      <c r="AL18" s="2" t="s">
        <v>14</v>
      </c>
      <c r="AM18" s="2" t="s">
        <v>15</v>
      </c>
      <c r="AN18" s="15">
        <f>N18*(T18*W18+Z18*(AD18+AG18)*2)</f>
        <v>0</v>
      </c>
      <c r="AO18" s="15"/>
      <c r="AP18" s="15"/>
      <c r="AQ18" s="15"/>
      <c r="AR18" s="15"/>
    </row>
    <row r="20" spans="3:44" ht="20.100000000000001" customHeight="1" x14ac:dyDescent="0.15">
      <c r="C20" s="3" t="s">
        <v>47</v>
      </c>
      <c r="I20" s="6"/>
      <c r="J20" s="6"/>
      <c r="P20" s="18" t="s">
        <v>16</v>
      </c>
      <c r="Q20" s="18"/>
      <c r="R20" s="18"/>
      <c r="S20" s="18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3:44" ht="20.100000000000001" customHeight="1" x14ac:dyDescent="0.15">
      <c r="C21" s="12">
        <v>0.3</v>
      </c>
      <c r="E21" s="27" t="s">
        <v>17</v>
      </c>
      <c r="F21" s="27"/>
      <c r="G21" s="27"/>
      <c r="H21" s="27"/>
      <c r="I21" s="19" t="s">
        <v>18</v>
      </c>
      <c r="J21" s="19"/>
      <c r="K21" s="19"/>
      <c r="L21" s="19"/>
      <c r="M21" s="19"/>
      <c r="N21" s="19"/>
      <c r="O21" s="19"/>
      <c r="P21" s="20">
        <f>AN18</f>
        <v>0</v>
      </c>
      <c r="Q21" s="20"/>
      <c r="R21" s="20"/>
      <c r="S21" s="20"/>
      <c r="T21" s="6" t="s">
        <v>19</v>
      </c>
      <c r="U21" s="21">
        <v>3600</v>
      </c>
      <c r="V21" s="21"/>
      <c r="W21" s="6" t="s">
        <v>15</v>
      </c>
      <c r="X21" s="22">
        <f>ROUNDDOWN(0.8*0.5*0.9*1*P21*3600,3)</f>
        <v>0</v>
      </c>
      <c r="Y21" s="22"/>
      <c r="Z21" s="22"/>
      <c r="AA21" s="2" t="s">
        <v>20</v>
      </c>
      <c r="AD21" s="5"/>
    </row>
    <row r="23" spans="3:44" ht="20.100000000000001" customHeight="1" x14ac:dyDescent="0.15">
      <c r="E23" s="27" t="s">
        <v>27</v>
      </c>
      <c r="F23" s="27"/>
      <c r="G23" s="27"/>
      <c r="H23" s="27"/>
      <c r="J23" s="15" t="s">
        <v>5</v>
      </c>
      <c r="K23" s="15"/>
      <c r="M23" s="15" t="s">
        <v>21</v>
      </c>
      <c r="N23" s="15"/>
      <c r="P23" s="15" t="s">
        <v>22</v>
      </c>
      <c r="Q23" s="15"/>
      <c r="T23" s="15" t="s">
        <v>23</v>
      </c>
      <c r="U23" s="15"/>
      <c r="V23" s="4"/>
      <c r="W23" s="15" t="s">
        <v>24</v>
      </c>
      <c r="X23" s="15"/>
      <c r="Z23" s="15" t="s">
        <v>25</v>
      </c>
      <c r="AA23" s="15"/>
      <c r="AE23" s="15" t="s">
        <v>26</v>
      </c>
      <c r="AF23" s="15"/>
    </row>
    <row r="24" spans="3:44" ht="20.100000000000001" customHeight="1" x14ac:dyDescent="0.15">
      <c r="I24" s="2" t="s">
        <v>28</v>
      </c>
      <c r="J24" s="15">
        <f>$I$5</f>
        <v>0</v>
      </c>
      <c r="K24" s="15"/>
      <c r="L24" s="4" t="s">
        <v>12</v>
      </c>
      <c r="M24" s="15">
        <f>$G$10</f>
        <v>0</v>
      </c>
      <c r="N24" s="15"/>
      <c r="O24" s="2" t="s">
        <v>29</v>
      </c>
      <c r="P24" s="15">
        <f>$I$15</f>
        <v>0</v>
      </c>
      <c r="Q24" s="15"/>
      <c r="R24" s="2" t="s">
        <v>30</v>
      </c>
      <c r="S24" s="2" t="s">
        <v>13</v>
      </c>
      <c r="T24" s="15">
        <f>G6</f>
        <v>0</v>
      </c>
      <c r="U24" s="15"/>
      <c r="V24" s="4" t="s">
        <v>19</v>
      </c>
      <c r="W24" s="15">
        <f>B8</f>
        <v>0</v>
      </c>
      <c r="X24" s="15"/>
      <c r="Y24" s="2" t="s">
        <v>12</v>
      </c>
      <c r="Z24" s="15">
        <f>$G$15</f>
        <v>0</v>
      </c>
      <c r="AA24" s="15"/>
      <c r="AB24" s="2" t="s">
        <v>14</v>
      </c>
      <c r="AC24" s="2" t="s">
        <v>31</v>
      </c>
      <c r="AD24" s="2" t="s">
        <v>32</v>
      </c>
      <c r="AE24" s="15">
        <f>$C$21</f>
        <v>0.3</v>
      </c>
      <c r="AF24" s="15"/>
      <c r="AG24" s="2" t="s">
        <v>11</v>
      </c>
    </row>
    <row r="25" spans="3:44" ht="20.100000000000001" customHeight="1" x14ac:dyDescent="0.15">
      <c r="J25" s="7"/>
      <c r="K25" s="7"/>
      <c r="L25" s="4"/>
      <c r="M25" s="7"/>
      <c r="N25" s="7"/>
      <c r="P25" s="7"/>
      <c r="Q25" s="7"/>
      <c r="T25" s="7"/>
      <c r="U25" s="7"/>
      <c r="V25" s="4"/>
      <c r="W25" s="4"/>
      <c r="X25" s="4"/>
      <c r="Y25" s="4"/>
      <c r="Z25" s="4"/>
      <c r="AC25" s="7"/>
      <c r="AD25" s="7"/>
      <c r="AJ25" s="7"/>
      <c r="AK25" s="7"/>
    </row>
    <row r="26" spans="3:44" ht="20.100000000000001" customHeight="1" x14ac:dyDescent="0.15">
      <c r="AE26" s="15" t="s">
        <v>33</v>
      </c>
      <c r="AF26" s="15"/>
      <c r="AG26" s="4"/>
      <c r="AH26" s="15" t="s">
        <v>34</v>
      </c>
      <c r="AI26" s="15"/>
      <c r="AK26" s="15" t="s">
        <v>35</v>
      </c>
      <c r="AL26" s="15"/>
    </row>
    <row r="27" spans="3:44" ht="20.100000000000001" customHeight="1" x14ac:dyDescent="0.15">
      <c r="AE27" s="15">
        <f>G6</f>
        <v>0</v>
      </c>
      <c r="AF27" s="15"/>
      <c r="AG27" s="4" t="s">
        <v>12</v>
      </c>
      <c r="AH27" s="15">
        <f>B8</f>
        <v>0</v>
      </c>
      <c r="AI27" s="15"/>
      <c r="AJ27" s="2" t="s">
        <v>36</v>
      </c>
      <c r="AK27" s="15">
        <f>$B$14</f>
        <v>0</v>
      </c>
      <c r="AL27" s="15"/>
      <c r="AM27" s="2" t="s">
        <v>37</v>
      </c>
      <c r="AN27" s="15">
        <f>ROUNDDOWN((J24*M24*P24-(T24*W24*Z24))*AE24+(AE27*AH27)*AK27,3)</f>
        <v>0</v>
      </c>
      <c r="AO27" s="15"/>
      <c r="AP27" s="15"/>
      <c r="AQ27" s="15"/>
      <c r="AR27" s="15"/>
    </row>
    <row r="28" spans="3:44" ht="20.100000000000001" customHeight="1" x14ac:dyDescent="0.15">
      <c r="AR28" s="8" t="s">
        <v>20</v>
      </c>
    </row>
    <row r="29" spans="3:44" ht="20.100000000000001" customHeight="1" x14ac:dyDescent="0.15">
      <c r="E29" s="27" t="s">
        <v>38</v>
      </c>
      <c r="F29" s="27"/>
      <c r="G29" s="27"/>
      <c r="H29" s="28"/>
      <c r="I29" s="16">
        <f>X21</f>
        <v>0</v>
      </c>
      <c r="J29" s="15"/>
      <c r="K29" s="15"/>
      <c r="L29" s="15"/>
      <c r="M29" s="4" t="s">
        <v>39</v>
      </c>
      <c r="N29" s="15">
        <f>AN27</f>
        <v>0</v>
      </c>
      <c r="O29" s="15"/>
      <c r="P29" s="15"/>
      <c r="Q29" s="15"/>
      <c r="R29" s="2" t="s">
        <v>37</v>
      </c>
      <c r="S29" s="17">
        <f>ROUND(I29+N29,2)</f>
        <v>0</v>
      </c>
      <c r="T29" s="17"/>
      <c r="U29" s="17"/>
      <c r="V29" s="17"/>
      <c r="AR29" s="8"/>
    </row>
    <row r="30" spans="3:44" ht="20.100000000000001" customHeight="1" x14ac:dyDescent="0.15">
      <c r="AL30" s="6" t="s">
        <v>64</v>
      </c>
    </row>
    <row r="31" spans="3:44" ht="20.100000000000001" customHeight="1" x14ac:dyDescent="0.15"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</row>
    <row r="34" spans="2:15" ht="20.100000000000001" customHeight="1" x14ac:dyDescent="0.15">
      <c r="B34" s="25"/>
      <c r="C34" s="25"/>
      <c r="D34" s="14"/>
      <c r="E34" s="14"/>
      <c r="F34" s="14"/>
      <c r="G34" s="11"/>
      <c r="I34" s="6"/>
      <c r="J34" s="6"/>
      <c r="K34" s="6"/>
      <c r="L34" s="6"/>
      <c r="M34" s="6"/>
      <c r="N34" s="6"/>
      <c r="O34" s="6"/>
    </row>
    <row r="35" spans="2:15" ht="20.100000000000001" customHeight="1" x14ac:dyDescent="0.15">
      <c r="B35" s="25"/>
      <c r="C35" s="25"/>
      <c r="D35" s="14"/>
      <c r="E35" s="14"/>
      <c r="F35" s="14"/>
      <c r="G35" s="11"/>
      <c r="I35" s="6"/>
      <c r="J35" s="6"/>
      <c r="K35" s="6"/>
      <c r="L35" s="6"/>
      <c r="M35" s="6"/>
      <c r="N35" s="6"/>
      <c r="O35" s="6"/>
    </row>
    <row r="36" spans="2:15" ht="20.100000000000001" customHeight="1" x14ac:dyDescent="0.15">
      <c r="B36" s="25"/>
      <c r="C36" s="25"/>
      <c r="D36" s="14"/>
      <c r="E36" s="14"/>
      <c r="F36" s="14"/>
      <c r="G36" s="11"/>
      <c r="J36" s="5"/>
    </row>
    <row r="37" spans="2:15" ht="20.100000000000001" customHeight="1" x14ac:dyDescent="0.15">
      <c r="B37" s="25"/>
      <c r="C37" s="25"/>
      <c r="D37" s="14"/>
      <c r="E37" s="14"/>
      <c r="F37" s="14"/>
      <c r="G37" s="11"/>
    </row>
    <row r="38" spans="2:15" ht="20.100000000000001" customHeight="1" x14ac:dyDescent="0.15">
      <c r="B38" s="25"/>
      <c r="C38" s="25"/>
      <c r="D38" s="14"/>
      <c r="E38" s="14"/>
      <c r="F38" s="14"/>
      <c r="G38" s="11"/>
    </row>
    <row r="39" spans="2:15" ht="20.100000000000001" customHeight="1" x14ac:dyDescent="0.15">
      <c r="B39" s="25"/>
      <c r="C39" s="25"/>
      <c r="D39" s="14"/>
      <c r="E39" s="14"/>
      <c r="F39" s="14"/>
      <c r="G39" s="11"/>
    </row>
    <row r="40" spans="2:15" ht="20.100000000000001" customHeight="1" x14ac:dyDescent="0.15">
      <c r="B40" s="25"/>
      <c r="C40" s="25"/>
      <c r="D40" s="14"/>
      <c r="E40" s="14"/>
      <c r="F40" s="14"/>
      <c r="G40" s="11"/>
    </row>
    <row r="41" spans="2:15" ht="20.100000000000001" customHeight="1" x14ac:dyDescent="0.15">
      <c r="B41" s="25"/>
      <c r="C41" s="25"/>
      <c r="D41" s="14"/>
      <c r="E41" s="14"/>
      <c r="F41" s="14"/>
      <c r="G41" s="11"/>
    </row>
  </sheetData>
  <sheetProtection algorithmName="SHA-512" hashValue="Xa/64U0ySG2Jelel3Fz2bdQSaM3tk1HufNfF615DJ1K4Bt9H0NbxBJ/KhLEnPcxCa1LLSkEFsOpfPVQK/W1G8w==" saltValue="0WQV3Nda1U5TzRcTi31btg==" spinCount="100000" sheet="1" objects="1" scenarios="1"/>
  <mergeCells count="59">
    <mergeCell ref="W31:AK31"/>
    <mergeCell ref="I4:K4"/>
    <mergeCell ref="I15:K15"/>
    <mergeCell ref="I14:K14"/>
    <mergeCell ref="B39:C39"/>
    <mergeCell ref="B40:C40"/>
    <mergeCell ref="B41:C41"/>
    <mergeCell ref="I5:K5"/>
    <mergeCell ref="B34:C34"/>
    <mergeCell ref="B35:C35"/>
    <mergeCell ref="B36:C36"/>
    <mergeCell ref="B37:C37"/>
    <mergeCell ref="B38:C38"/>
    <mergeCell ref="E21:H21"/>
    <mergeCell ref="E23:H23"/>
    <mergeCell ref="E29:H29"/>
    <mergeCell ref="AO2:AR2"/>
    <mergeCell ref="T17:U17"/>
    <mergeCell ref="W17:X17"/>
    <mergeCell ref="Z17:AA17"/>
    <mergeCell ref="AD17:AE17"/>
    <mergeCell ref="AG17:AH17"/>
    <mergeCell ref="AG18:AH18"/>
    <mergeCell ref="AN18:AR18"/>
    <mergeCell ref="P20:S20"/>
    <mergeCell ref="I21:O21"/>
    <mergeCell ref="P21:S21"/>
    <mergeCell ref="U21:V21"/>
    <mergeCell ref="X21:Z21"/>
    <mergeCell ref="N18:Q18"/>
    <mergeCell ref="R18:S18"/>
    <mergeCell ref="T18:U18"/>
    <mergeCell ref="W18:X18"/>
    <mergeCell ref="Z18:AA18"/>
    <mergeCell ref="AD18:AE18"/>
    <mergeCell ref="AE23:AF23"/>
    <mergeCell ref="J24:K24"/>
    <mergeCell ref="M24:N24"/>
    <mergeCell ref="P24:Q24"/>
    <mergeCell ref="T24:U24"/>
    <mergeCell ref="W24:X24"/>
    <mergeCell ref="Z24:AA24"/>
    <mergeCell ref="AE24:AF24"/>
    <mergeCell ref="J23:K23"/>
    <mergeCell ref="M23:N23"/>
    <mergeCell ref="P23:Q23"/>
    <mergeCell ref="T23:U23"/>
    <mergeCell ref="W23:X23"/>
    <mergeCell ref="Z23:AA23"/>
    <mergeCell ref="AN27:AR27"/>
    <mergeCell ref="I29:L29"/>
    <mergeCell ref="N29:Q29"/>
    <mergeCell ref="S29:V29"/>
    <mergeCell ref="AE26:AF26"/>
    <mergeCell ref="AH26:AI26"/>
    <mergeCell ref="AK26:AL26"/>
    <mergeCell ref="AE27:AF27"/>
    <mergeCell ref="AH27:AI27"/>
    <mergeCell ref="AK27:AL27"/>
  </mergeCells>
  <phoneticPr fontId="2"/>
  <dataValidations count="1">
    <dataValidation type="list" allowBlank="1" showInputMessage="1" showErrorMessage="1" sqref="AO2">
      <formula1>$AV$5:$AV$6</formula1>
    </dataValidation>
  </dataValidations>
  <pageMargins left="0.44" right="0.3" top="0.75" bottom="0.56999999999999995" header="0.3" footer="0.3"/>
  <pageSetup paperSize="9" scale="9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角型浸透桝角形置換材</vt:lpstr>
      <vt:lpstr>角型浸透桝角形置換材!Print_Area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大江　尚</dc:creator>
  <cp:lastModifiedBy>大江　尚</cp:lastModifiedBy>
  <cp:lastPrinted>2023-06-22T11:48:25Z</cp:lastPrinted>
  <dcterms:created xsi:type="dcterms:W3CDTF">2023-05-18T08:59:46Z</dcterms:created>
  <dcterms:modified xsi:type="dcterms:W3CDTF">2023-06-22T12:06:47Z</dcterms:modified>
</cp:coreProperties>
</file>