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BW36" i="9"/>
  <c r="BE36" i="9"/>
  <c r="AM36" i="9"/>
  <c r="BE35" i="9"/>
  <c r="BW34" i="9"/>
  <c r="BW35" i="9" s="1"/>
  <c r="BE34" i="9"/>
  <c r="C34" i="9"/>
  <c r="CO34" i="9" l="1"/>
  <c r="CO35" i="9" s="1"/>
  <c r="CO36" i="9" s="1"/>
  <c r="CO37" i="9" s="1"/>
  <c r="CO38" i="9" s="1"/>
  <c r="CO39" i="9" s="1"/>
  <c r="CO40" i="9" s="1"/>
  <c r="CO41" i="9" s="1"/>
  <c r="CO42"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alcChain>
</file>

<file path=xl/sharedStrings.xml><?xml version="1.0" encoding="utf-8"?>
<sst xmlns="http://schemas.openxmlformats.org/spreadsheetml/2006/main" count="1029" uniqueCount="561">
  <si>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</si>
  <si>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</si>
  <si>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</si>
  <si>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</si>
  <si>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</si>
  <si>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</si>
  <si>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</si>
  <si>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</si>
  <si>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</si>
  <si>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</si>
  <si>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</si>
  <si>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</si>
  <si>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</si>
  <si>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</si>
  <si>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</si>
  <si>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</si>
  <si>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</si>
  <si>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</si>
  <si>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</si>
  <si>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</si>
  <si>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</si>
  <si>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</si>
  <si>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</si>
  <si>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</si>
  <si>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</si>
  <si>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</si>
  <si>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</si>
  <si>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</si>
  <si>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</si>
  <si>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</si>
  <si>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</si>
  <si>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</si>
  <si>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</si>
  <si>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</si>
  <si>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</si>
  <si>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</si>
  <si>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</si>
  <si>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</si>
  <si>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</si>
  <si>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</si>
  <si>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</si>
  <si>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</si>
  <si>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</si>
  <si>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</si>
  <si>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</si>
  <si>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</si>
  <si>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</si>
  <si>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</si>
  <si>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</si>
  <si>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</si>
  <si>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</si>
  <si>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</si>
  <si>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</si>
  <si>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</si>
  <si>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</si>
  <si>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</si>
  <si>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</si>
  <si>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</si>
  <si>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</si>
  <si>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</si>
  <si>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</si>
  <si>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</si>
  <si>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</si>
  <si>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</si>
  <si>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</si>
  <si>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</si>
  <si>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</si>
  <si>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</si>
  <si>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</si>
  <si>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</si>
  <si>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</si>
  <si>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</si>
  <si>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</si>
  <si>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</si>
  <si>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</si>
  <si>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</si>
  <si>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</si>
  <si>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</si>
  <si>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</si>
  <si>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</si>
  <si>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</si>
  <si>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</si>
  <si>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</si>
  <si>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</si>
  <si>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</si>
  <si>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</si>
  <si>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</si>
  <si>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</si>
  <si>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</si>
  <si>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</si>
  <si>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</si>
  <si>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</si>
  <si>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</si>
  <si>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</si>
  <si>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</si>
  <si>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</si>
  <si>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</si>
  <si>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</si>
  <si>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</si>
  <si>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</si>
  <si>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</si>
  <si>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</si>
  <si>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</si>
  <si>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</si>
  <si>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</si>
  <si>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</si>
  <si>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</si>
  <si>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</si>
  <si>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</si>
  <si>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</si>
  <si>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</si>
  <si>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</si>
  <si>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</si>
  <si>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</si>
  <si>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</si>
  <si>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</si>
  <si>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</si>
  <si>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</si>
  <si>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</si>
  <si>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</si>
  <si>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</si>
  <si>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</si>
  <si>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</si>
  <si>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</si>
  <si>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</si>
  <si>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</si>
  <si>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</si>
  <si>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</si>
  <si>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</si>
  <si>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</si>
  <si>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</si>
  <si>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</si>
  <si>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</si>
  <si>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</si>
  <si>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</si>
  <si>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</si>
  <si>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</si>
  <si>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</si>
  <si>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</si>
  <si>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</si>
  <si>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</si>
  <si>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</si>
  <si>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</si>
  <si>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</si>
  <si>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</si>
  <si>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</si>
  <si>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</si>
  <si>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</si>
  <si>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</si>
  <si>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</si>
  <si>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</si>
  <si>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</si>
  <si>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</si>
  <si>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</si>
  <si>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</si>
  <si>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</si>
  <si>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</si>
  <si>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</si>
  <si>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</si>
  <si>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</si>
  <si>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</si>
  <si>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</si>
  <si>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</si>
  <si>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</si>
  <si>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</si>
  <si>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</si>
  <si>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</si>
  <si>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</si>
  <si>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</si>
  <si>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</si>
  <si>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</si>
  <si>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</si>
  <si>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</si>
  <si>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</si>
  <si>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</si>
  <si>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</si>
  <si>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</si>
  <si>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</si>
  <si>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</si>
  <si>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</si>
  <si>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</si>
  <si>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</si>
  <si>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</si>
  <si>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</si>
  <si>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</si>
  <si>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</si>
  <si>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</si>
  <si>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</si>
  <si>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</si>
  <si>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</si>
  <si>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</si>
  <si>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</si>
  <si>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</si>
  <si>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</si>
  <si>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</si>
  <si>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</si>
  <si>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神奈川県藤沢市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</si>
  <si>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</si>
  <si>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</si>
  <si>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</si>
  <si>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</si>
  <si>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</si>
  <si>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</si>
  <si>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</si>
  <si>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</si>
  <si>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</si>
  <si>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</si>
  <si>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</si>
  <si>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</si>
  <si>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</si>
  <si>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</si>
  <si>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</si>
  <si>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</si>
  <si>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</si>
  <si>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</si>
  <si>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</si>
  <si>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</si>
  <si>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</si>
  <si>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</si>
  <si>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</si>
  <si>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</si>
  <si>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</si>
  <si>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</si>
  <si>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</si>
  <si>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</si>
  <si>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</si>
  <si>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</si>
  <si>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</si>
  <si>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</si>
  <si>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</si>
  <si>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</si>
  <si>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</si>
  <si>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</si>
  <si>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</si>
  <si>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</si>
  <si>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</si>
  <si>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</si>
  <si>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</si>
  <si>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</si>
  <si>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</si>
  <si>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</si>
  <si>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</si>
  <si>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</si>
  <si>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</si>
  <si>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</si>
  <si>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</si>
  <si>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</si>
  <si>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</si>
  <si>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</si>
  <si>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</si>
  <si>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</si>
  <si>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</si>
  <si>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</si>
  <si>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</si>
  <si>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</si>
  <si>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</si>
  <si>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</si>
  <si>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</si>
  <si>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</si>
  <si>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</si>
  <si>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</si>
  <si>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</si>
  <si>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</si>
  <si>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</si>
  <si>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</si>
  <si>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</si>
  <si>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</si>
  <si>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</si>
  <si>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</si>
  <si>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</si>
  <si>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</si>
  <si>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</si>
  <si>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</si>
  <si>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</si>
  <si>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</si>
  <si>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</si>
  <si>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</si>
  <si>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</si>
  <si>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</si>
  <si>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</si>
  <si>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</si>
  <si>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</si>
  <si>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</si>
  <si>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</si>
  <si>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</si>
  <si>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</si>
  <si>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</si>
  <si>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</si>
  <si>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</si>
  <si>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</si>
  <si>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</si>
  <si>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</si>
  <si>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</si>
  <si>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</si>
  <si>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</si>
  <si>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</si>
  <si>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</si>
  <si>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</si>
  <si>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</si>
  <si>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</si>
  <si>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</si>
  <si>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</si>
  <si>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</si>
  <si>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</si>
  <si>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</si>
  <si>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</si>
  <si>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</si>
  <si>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</si>
  <si>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</si>
  <si>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</si>
  <si>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</si>
  <si>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</si>
  <si>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</si>
  <si>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</si>
  <si>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</si>
  <si>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</si>
  <si>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</si>
  <si>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</si>
  <si>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</si>
  <si>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</si>
  <si>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</si>
  <si>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</si>
  <si>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</si>
  <si>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</si>
  <si>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</si>
  <si>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</si>
  <si>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</si>
  <si>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</si>
  <si>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</si>
  <si>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</si>
  <si>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</si>
  <si>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</si>
  <si>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</si>
  <si>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</si>
  <si>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</si>
  <si>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</si>
  <si>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</si>
  <si>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</si>
  <si>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</si>
  <si>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</si>
  <si>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</si>
  <si>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</si>
  <si>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</si>
  <si>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</si>
  <si>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</si>
  <si>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</si>
  <si>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神奈川県藤沢市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</si>
  <si>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</si>
  <si>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</si>
  <si>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</si>
  <si>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</si>
  <si>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</si>
  <si>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</si>
  <si>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</si>
  <si>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</si>
  <si>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</si>
  <si>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</si>
  <si>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</si>
  <si>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</si>
  <si>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</si>
  <si>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</si>
  <si>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</si>
  <si>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</si>
  <si>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</si>
  <si>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</si>
  <si>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</si>
  <si>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</si>
  <si>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</si>
  <si>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</si>
  <si>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柄沢特定土地区画整理事業費特別会計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</si>
  <si>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</si>
  <si>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</si>
  <si>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</si>
  <si>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</si>
  <si>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</si>
  <si>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</si>
  <si>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</si>
  <si>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</si>
  <si>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</si>
  <si>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</si>
  <si>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</si>
  <si>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</si>
  <si>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</si>
  <si>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</si>
  <si>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</si>
  <si>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</si>
  <si>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</si>
  <si>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競輪事業費特別会計</t>
    <phoneticPr fontId="5"/>
  </si>
  <si>
    <t>市民病院事業会計</t>
    <phoneticPr fontId="5"/>
  </si>
  <si>
    <t>法適用企業</t>
    <phoneticPr fontId="5"/>
  </si>
  <si>
    <t>下水道事業費特別会計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</si>
  <si>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</si>
  <si>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</si>
  <si>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</si>
  <si>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</si>
  <si>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</si>
  <si>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</si>
  <si>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</si>
  <si>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</si>
  <si>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</si>
  <si>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</si>
  <si>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</si>
  <si>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</si>
  <si>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</si>
  <si>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</si>
  <si>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</si>
  <si>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</si>
  <si>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</si>
  <si>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</si>
  <si>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</si>
  <si>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</si>
  <si>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</si>
  <si>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</si>
  <si>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</si>
  <si>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</si>
  <si>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</si>
  <si>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</si>
  <si>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</si>
  <si>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</si>
  <si>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</si>
  <si>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</si>
  <si>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</si>
  <si>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</si>
  <si>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</si>
  <si>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</si>
  <si>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</si>
  <si>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</si>
  <si>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</si>
  <si>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</si>
  <si>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</si>
  <si>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</si>
  <si>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</si>
  <si>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</si>
  <si>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</si>
  <si>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</si>
  <si>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</si>
  <si>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</si>
  <si>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</si>
  <si>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</si>
  <si>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</si>
  <si>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</si>
  <si>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</si>
  <si>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</si>
  <si>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</si>
  <si>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</si>
  <si>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</si>
  <si>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</si>
  <si>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</si>
  <si>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</si>
  <si>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</si>
  <si>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</si>
  <si>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</si>
  <si>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</si>
  <si>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</si>
  <si>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</si>
  <si>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</si>
  <si>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</si>
  <si>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</si>
  <si>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</si>
  <si>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</si>
  <si>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</si>
  <si>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</si>
  <si>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</si>
  <si>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</si>
  <si>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</si>
  <si>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</si>
  <si>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</si>
  <si>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</si>
  <si>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</si>
  <si>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</si>
  <si>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</si>
  <si>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</si>
  <si>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</si>
  <si>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</si>
  <si>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</si>
  <si>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</si>
  <si>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</si>
  <si>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</si>
  <si>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</si>
  <si>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</si>
  <si>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</si>
  <si>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</si>
  <si>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</si>
  <si>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</si>
  <si>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</si>
  <si>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</si>
  <si>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</si>
  <si>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</si>
  <si>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</si>
  <si>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</si>
  <si>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</si>
  <si>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</si>
  <si>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</si>
  <si>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</si>
  <si>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</si>
  <si>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</si>
  <si>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</si>
  <si>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</si>
  <si>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</si>
  <si>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</si>
  <si>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</si>
  <si>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</si>
  <si>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</si>
  <si>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</si>
  <si>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</si>
  <si>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</si>
  <si>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</si>
  <si>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</si>
  <si>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</si>
  <si>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</si>
  <si>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</si>
  <si>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</si>
  <si>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</si>
  <si>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</si>
  <si>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</si>
  <si>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</si>
  <si>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</si>
  <si>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</si>
  <si>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</si>
  <si>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</si>
  <si>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</si>
  <si>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</si>
  <si>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</si>
  <si>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</si>
  <si>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5.92</t>
  </si>
  <si>
    <t>市民病院事業会計</t>
  </si>
  <si>
    <t>一般会計</t>
  </si>
  <si>
    <t>国民健康保険事業費特別会計</t>
  </si>
  <si>
    <t>下水道事業費特別会計</t>
  </si>
  <si>
    <t>介護保険事業費特別会計</t>
  </si>
  <si>
    <t>競輪事業費特別会計</t>
  </si>
  <si>
    <t>柄沢特定土地区画整理事業費特別会計</t>
  </si>
  <si>
    <t>北部第二（三地区）土地区画整理事業費特別会計</t>
  </si>
  <si>
    <t>その他会計（赤字）</t>
  </si>
  <si>
    <t>その他会計（黒字）</t>
  </si>
  <si>
    <t>-</t>
    <phoneticPr fontId="2"/>
  </si>
  <si>
    <t>－</t>
    <phoneticPr fontId="2"/>
  </si>
  <si>
    <t>－</t>
    <phoneticPr fontId="2"/>
  </si>
  <si>
    <t>－</t>
    <phoneticPr fontId="2"/>
  </si>
  <si>
    <t>-</t>
    <phoneticPr fontId="5"/>
  </si>
  <si>
    <t>かながわ海岸美化財団</t>
    <rPh sb="4" eb="6">
      <t>カイガン</t>
    </rPh>
    <rPh sb="6" eb="8">
      <t>ビカ</t>
    </rPh>
    <rPh sb="8" eb="10">
      <t>ザイダン</t>
    </rPh>
    <phoneticPr fontId="5"/>
  </si>
  <si>
    <t>-</t>
    <phoneticPr fontId="5"/>
  </si>
  <si>
    <t>○</t>
    <phoneticPr fontId="5"/>
  </si>
  <si>
    <t>藤沢市土地開発公社</t>
    <rPh sb="0" eb="3">
      <t>フジサワシ</t>
    </rPh>
    <rPh sb="3" eb="5">
      <t>トチ</t>
    </rPh>
    <rPh sb="5" eb="7">
      <t>カイハツ</t>
    </rPh>
    <rPh sb="7" eb="9">
      <t>コウシャ</t>
    </rPh>
    <phoneticPr fontId="5"/>
  </si>
  <si>
    <t>（財）湘南産業振興財団</t>
    <rPh sb="1" eb="2">
      <t>ザイ</t>
    </rPh>
    <rPh sb="3" eb="5">
      <t>ショウナン</t>
    </rPh>
    <rPh sb="5" eb="7">
      <t>サンギョウ</t>
    </rPh>
    <rPh sb="7" eb="9">
      <t>シンコウ</t>
    </rPh>
    <rPh sb="9" eb="11">
      <t>ザイダン</t>
    </rPh>
    <phoneticPr fontId="5"/>
  </si>
  <si>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5"/>
  </si>
  <si>
    <t>（公益財団法人）藤沢市まちづくり協会</t>
    <rPh sb="8" eb="11">
      <t>フジサワシ</t>
    </rPh>
    <rPh sb="16" eb="18">
      <t>キョウカイ</t>
    </rPh>
    <phoneticPr fontId="5"/>
  </si>
  <si>
    <t>（公益財団法人）藤沢市みらい創造財団</t>
    <rPh sb="8" eb="11">
      <t>フジサワシ</t>
    </rPh>
    <rPh sb="14" eb="16">
      <t>ソウゾウ</t>
    </rPh>
    <rPh sb="16" eb="18">
      <t>ザイダン</t>
    </rPh>
    <phoneticPr fontId="5"/>
  </si>
  <si>
    <t>（財）藤沢市開発経営公社</t>
    <rPh sb="1" eb="2">
      <t>ザイ</t>
    </rPh>
    <rPh sb="3" eb="6">
      <t>フジサワシ</t>
    </rPh>
    <rPh sb="6" eb="8">
      <t>カイハツ</t>
    </rPh>
    <rPh sb="8" eb="10">
      <t>ケイエイ</t>
    </rPh>
    <rPh sb="10" eb="12">
      <t>コウシャ</t>
    </rPh>
    <phoneticPr fontId="5"/>
  </si>
  <si>
    <t>（株）藤沢市興業公社</t>
    <rPh sb="1" eb="2">
      <t>カブ</t>
    </rPh>
    <rPh sb="3" eb="6">
      <t>フジサワシ</t>
    </rPh>
    <rPh sb="6" eb="8">
      <t>コウギョウ</t>
    </rPh>
    <rPh sb="8" eb="10">
      <t>コウシャ</t>
    </rPh>
    <phoneticPr fontId="5"/>
  </si>
  <si>
    <t>藤沢市市民会館サービス・センター（株）</t>
    <rPh sb="0" eb="3">
      <t>フジサワシ</t>
    </rPh>
    <rPh sb="3" eb="5">
      <t>シミン</t>
    </rPh>
    <rPh sb="5" eb="7">
      <t>カイカン</t>
    </rPh>
    <rPh sb="17" eb="18">
      <t>カブ</t>
    </rPh>
    <phoneticPr fontId="5"/>
  </si>
  <si>
    <t>▲2,486</t>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</si>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</sst>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42726</c:v>
                </c:pt>
                <c:pt idx="1">
                  <c:v>34745</c:v>
                </c:pt>
                <c:pt idx="2">
                  <c:v>34616</c:v>
                </c:pt>
                <c:pt idx="3">
                  <c:v>26384</c:v>
                </c:pt>
                <c:pt idx="4">
                  <c:v>34315</c:v>
                </c:pt>
              </c:numCache>
            </c:numRef>
          </c:val>
          <c:smooth val="0"/>
        </c:ser>
        <c:dLbls>
          <c:showLegendKey val="0"/>
          <c:showVal val="0"/>
          <c:showCatName val="0"/>
          <c:showSerName val="0"/>
          <c:showPercent val="0"/>
          <c:showBubbleSize val="0"/>
        </c:dLbls>
        <c:marker val="1"/>
        <c:smooth val="0"/>
        <c:axId val="222638080"/>
        <c:axId val="222640000"/>
      </c:lineChart>
      <c:catAx>
        <c:axId val="222638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640000"/>
        <c:crosses val="autoZero"/>
        <c:auto val="1"/>
        <c:lblAlgn val="ctr"/>
        <c:lblOffset val="100"/>
        <c:tickLblSkip val="1"/>
        <c:tickMarkSkip val="1"/>
        <c:noMultiLvlLbl val="0"/>
      </c:catAx>
      <c:valAx>
        <c:axId val="22264000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638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6.07</c:v>
                </c:pt>
                <c:pt idx="1">
                  <c:v>9.0500000000000007</c:v>
                </c:pt>
                <c:pt idx="2">
                  <c:v>10.31</c:v>
                </c:pt>
                <c:pt idx="3">
                  <c:v>13.86</c:v>
                </c:pt>
                <c:pt idx="4">
                  <c:v>5.55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10.92</c:v>
                </c:pt>
                <c:pt idx="1">
                  <c:v>10.92</c:v>
                </c:pt>
                <c:pt idx="2">
                  <c:v>10.76</c:v>
                </c:pt>
                <c:pt idx="3">
                  <c:v>10.56</c:v>
                </c:pt>
                <c:pt idx="4">
                  <c:v>10.82</c:v>
                </c:pt>
              </c:numCache>
            </c:numRef>
          </c:val>
        </c:ser>
        <c:dLbls>
          <c:showLegendKey val="0"/>
          <c:showVal val="0"/>
          <c:showCatName val="0"/>
          <c:showSerName val="0"/>
          <c:showPercent val="0"/>
          <c:showBubbleSize val="0"/>
        </c:dLbls>
        <c:gapWidth val="250"/>
        <c:overlap val="100"/>
        <c:axId val="225270784"/>
        <c:axId val="22528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0.11</c:v>
                </c:pt>
                <c:pt idx="1">
                  <c:v>2.99</c:v>
                </c:pt>
                <c:pt idx="2">
                  <c:v>1.42</c:v>
                </c:pt>
                <c:pt idx="3">
                  <c:v>3.76</c:v>
                </c:pt>
                <c:pt idx="4">
                  <c:v>-5.92</c:v>
                </c:pt>
              </c:numCache>
            </c:numRef>
          </c:val>
          <c:smooth val="0"/>
        </c:ser>
        <c:dLbls>
          <c:showLegendKey val="0"/>
          <c:showVal val="0"/>
          <c:showCatName val="0"/>
          <c:showSerName val="0"/>
          <c:showPercent val="0"/>
          <c:showBubbleSize val="0"/>
        </c:dLbls>
        <c:marker val="1"/>
        <c:smooth val="0"/>
        <c:axId val="225270784"/>
        <c:axId val="225285248"/>
      </c:lineChart>
      <c:catAx>
        <c:axId val="22527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285248"/>
        <c:crosses val="autoZero"/>
        <c:auto val="1"/>
        <c:lblAlgn val="ctr"/>
        <c:lblOffset val="100"/>
        <c:tickLblSkip val="1"/>
        <c:tickMarkSkip val="1"/>
        <c:noMultiLvlLbl val="0"/>
      </c:catAx>
      <c:valAx>
        <c:axId val="22528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7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0.22</c:v>
                </c:pt>
                <c:pt idx="4">
                  <c:v>#N/A</c:v>
                </c:pt>
                <c:pt idx="5">
                  <c:v>0.26</c:v>
                </c:pt>
                <c:pt idx="6">
                  <c:v>#N/A</c:v>
                </c:pt>
                <c:pt idx="7">
                  <c:v>0.23</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北部第二（三地区）土地区画整理事業費特別会計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0.14000000000000001</c:v>
                </c:pt>
                <c:pt idx="4">
                  <c:v>#N/A</c:v>
                </c:pt>
                <c:pt idx="5">
                  <c:v>0.16</c:v>
                </c:pt>
                <c:pt idx="6">
                  <c:v>#N/A</c:v>
                </c:pt>
                <c:pt idx="7">
                  <c:v>0.15</c:v>
                </c:pt>
                <c:pt idx="8">
                  <c:v>#N/A</c:v>
                </c:pt>
                <c:pt idx="9">
                  <c:v>0.2</c:v>
                </c:pt>
              </c:numCache>
            </c:numRef>
          </c:val>
        </c:ser>
        <c:ser>
          <c:idx val="3"/>
          <c:order val="3"/>
          <c:tx>
            <c:strRef>
              <c:f>データシート!$A$30</c:f>
              <c:strCache>
                <c:ptCount val="1"/>
                <c:pt idx="0">
                  <c:v>柄沢特定土地区画整理事業費特別会計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0.28000000000000003</c:v>
                </c:pt>
                <c:pt idx="2">
                  <c:v>#N/A</c:v>
                </c:pt>
                <c:pt idx="3">
                  <c:v>0.39</c:v>
                </c:pt>
                <c:pt idx="4">
                  <c:v>#N/A</c:v>
                </c:pt>
                <c:pt idx="5">
                  <c:v>0.35</c:v>
                </c:pt>
                <c:pt idx="6">
                  <c:v>#N/A</c:v>
                </c:pt>
                <c:pt idx="7">
                  <c:v>0.23</c:v>
                </c:pt>
                <c:pt idx="8">
                  <c:v>#N/A</c:v>
                </c:pt>
                <c:pt idx="9">
                  <c:v>0.27</c:v>
                </c:pt>
              </c:numCache>
            </c:numRef>
          </c:val>
        </c:ser>
        <c:ser>
          <c:idx val="4"/>
          <c:order val="4"/>
          <c:tx>
            <c:strRef>
              <c:f>データシート!$A$31</c:f>
              <c:strCache>
                <c:ptCount val="1"/>
                <c:pt idx="0">
                  <c:v>競輪事業費特別会計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0.75</c:v>
                </c:pt>
                <c:pt idx="2">
                  <c:v>#N/A</c:v>
                </c:pt>
                <c:pt idx="3">
                  <c:v>0.61</c:v>
                </c:pt>
                <c:pt idx="4">
                  <c:v>#N/A</c:v>
                </c:pt>
                <c:pt idx="5">
                  <c:v>0.62</c:v>
                </c:pt>
                <c:pt idx="6">
                  <c:v>#N/A</c:v>
                </c:pt>
                <c:pt idx="7">
                  <c:v>0.61</c:v>
                </c:pt>
                <c:pt idx="8">
                  <c:v>#N/A</c:v>
                </c:pt>
                <c:pt idx="9">
                  <c:v>0.55000000000000004</c:v>
                </c:pt>
              </c:numCache>
            </c:numRef>
          </c:val>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#N/A</c:v>
                </c:pt>
                <c:pt idx="3">
                  <c:v>0.4</c:v>
                </c:pt>
                <c:pt idx="4">
                  <c:v>#N/A</c:v>
                </c:pt>
                <c:pt idx="5">
                  <c:v>0.71</c:v>
                </c:pt>
                <c:pt idx="6">
                  <c:v>#N/A</c:v>
                </c:pt>
                <c:pt idx="7">
                  <c:v>1.01</c:v>
                </c:pt>
                <c:pt idx="8">
                  <c:v>#N/A</c:v>
                </c:pt>
                <c:pt idx="9">
                  <c:v>0.67</c:v>
                </c:pt>
              </c:numCache>
            </c:numRef>
          </c:val>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1.87</c:v>
                </c:pt>
                <c:pt idx="2">
                  <c:v>#N/A</c:v>
                </c:pt>
                <c:pt idx="3">
                  <c:v>1.22</c:v>
                </c:pt>
                <c:pt idx="4">
                  <c:v>#N/A</c:v>
                </c:pt>
                <c:pt idx="5">
                  <c:v>1.1200000000000001</c:v>
                </c:pt>
                <c:pt idx="6">
                  <c:v>#N/A</c:v>
                </c:pt>
                <c:pt idx="7">
                  <c:v>1</c:v>
                </c:pt>
                <c:pt idx="8">
                  <c:v>#N/A</c:v>
                </c:pt>
                <c:pt idx="9">
                  <c:v>0.99</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2.95</c:v>
                </c:pt>
                <c:pt idx="2">
                  <c:v>#N/A</c:v>
                </c:pt>
                <c:pt idx="3">
                  <c:v>3.55</c:v>
                </c:pt>
                <c:pt idx="4">
                  <c:v>#N/A</c:v>
                </c:pt>
                <c:pt idx="5">
                  <c:v>2.99</c:v>
                </c:pt>
                <c:pt idx="6">
                  <c:v>#N/A</c:v>
                </c:pt>
                <c:pt idx="7">
                  <c:v>2.79</c:v>
                </c:pt>
                <c:pt idx="8">
                  <c:v>#N/A</c:v>
                </c:pt>
                <c:pt idx="9">
                  <c:v>2.42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6.02</c:v>
                </c:pt>
                <c:pt idx="2">
                  <c:v>#N/A</c:v>
                </c:pt>
                <c:pt idx="3">
                  <c:v>8.9700000000000006</c:v>
                </c:pt>
                <c:pt idx="4">
                  <c:v>#N/A</c:v>
                </c:pt>
                <c:pt idx="5">
                  <c:v>10.23</c:v>
                </c:pt>
                <c:pt idx="6">
                  <c:v>#N/A</c:v>
                </c:pt>
                <c:pt idx="7">
                  <c:v>13.79</c:v>
                </c:pt>
                <c:pt idx="8">
                  <c:v>#N/A</c:v>
                </c:pt>
                <c:pt idx="9">
                  <c:v>5.49</c:v>
                </c:pt>
              </c:numCache>
            </c:numRef>
          </c:val>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6.99</c:v>
                </c:pt>
                <c:pt idx="2">
                  <c:v>#N/A</c:v>
                </c:pt>
                <c:pt idx="3">
                  <c:v>8.16</c:v>
                </c:pt>
                <c:pt idx="4">
                  <c:v>#N/A</c:v>
                </c:pt>
                <c:pt idx="5">
                  <c:v>9</c:v>
                </c:pt>
                <c:pt idx="6">
                  <c:v>#N/A</c:v>
                </c:pt>
                <c:pt idx="7">
                  <c:v>8.7799999999999994</c:v>
                </c:pt>
                <c:pt idx="8">
                  <c:v>#N/A</c:v>
                </c:pt>
                <c:pt idx="9">
                  <c:v>8.1199999999999992</c:v>
                </c:pt>
              </c:numCache>
            </c:numRef>
          </c:val>
        </c:ser>
        <c:dLbls>
          <c:showLegendKey val="0"/>
          <c:showVal val="0"/>
          <c:showCatName val="0"/>
          <c:showSerName val="0"/>
          <c:showPercent val="0"/>
          <c:showBubbleSize val="0"/>
        </c:dLbls>
        <c:gapWidth val="150"/>
        <c:overlap val="100"/>
        <c:axId val="230642816"/>
        <c:axId val="230644352"/>
      </c:barChart>
      <c:catAx>
        <c:axId val="23064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644352"/>
        <c:crosses val="autoZero"/>
        <c:auto val="1"/>
        <c:lblAlgn val="ctr"/>
        <c:lblOffset val="100"/>
        <c:tickLblSkip val="1"/>
        <c:tickMarkSkip val="1"/>
        <c:noMultiLvlLbl val="0"/>
      </c:catAx>
      <c:valAx>
        <c:axId val="23064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42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12433</c:v>
                </c:pt>
                <c:pt idx="5">
                  <c:v>12983</c:v>
                </c:pt>
                <c:pt idx="8">
                  <c:v>12650</c:v>
                </c:pt>
                <c:pt idx="11">
                  <c:v>12367</c:v>
                </c:pt>
                <c:pt idx="14">
                  <c:v>12217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2312</c:v>
                </c:pt>
                <c:pt idx="3">
                  <c:v>965</c:v>
                </c:pt>
                <c:pt idx="6">
                  <c:v>1392</c:v>
                </c:pt>
                <c:pt idx="9">
                  <c:v>1134</c:v>
                </c:pt>
                <c:pt idx="12">
                  <c:v>1355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3988</c:v>
                </c:pt>
                <c:pt idx="3">
                  <c:v>3799</c:v>
                </c:pt>
                <c:pt idx="6">
                  <c:v>3619</c:v>
                </c:pt>
                <c:pt idx="9">
                  <c:v>3588</c:v>
                </c:pt>
                <c:pt idx="12">
                  <c:v>3503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93</c:v>
                </c:pt>
                <c:pt idx="3">
                  <c:v>50</c:v>
                </c:pt>
                <c:pt idx="6">
                  <c:v>17</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227</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9737</c:v>
                </c:pt>
                <c:pt idx="3">
                  <c:v>9394</c:v>
                </c:pt>
                <c:pt idx="6">
                  <c:v>9344</c:v>
                </c:pt>
                <c:pt idx="9">
                  <c:v>9385</c:v>
                </c:pt>
                <c:pt idx="12">
                  <c:v>8724</c:v>
                </c:pt>
              </c:numCache>
            </c:numRef>
          </c:val>
        </c:ser>
        <c:dLbls>
          <c:showLegendKey val="0"/>
          <c:showVal val="0"/>
          <c:showCatName val="0"/>
          <c:showSerName val="0"/>
          <c:showPercent val="0"/>
          <c:showBubbleSize val="0"/>
        </c:dLbls>
        <c:gapWidth val="100"/>
        <c:overlap val="100"/>
        <c:axId val="230805888"/>
        <c:axId val="23080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3924</c:v>
                </c:pt>
                <c:pt idx="2">
                  <c:v>#N/A</c:v>
                </c:pt>
                <c:pt idx="3">
                  <c:v>#N/A</c:v>
                </c:pt>
                <c:pt idx="4">
                  <c:v>1225</c:v>
                </c:pt>
                <c:pt idx="5">
                  <c:v>#N/A</c:v>
                </c:pt>
                <c:pt idx="6">
                  <c:v>#N/A</c:v>
                </c:pt>
                <c:pt idx="7">
                  <c:v>1722</c:v>
                </c:pt>
                <c:pt idx="8">
                  <c:v>#N/A</c:v>
                </c:pt>
                <c:pt idx="9">
                  <c:v>#N/A</c:v>
                </c:pt>
                <c:pt idx="10">
                  <c:v>1740</c:v>
                </c:pt>
                <c:pt idx="11">
                  <c:v>#N/A</c:v>
                </c:pt>
                <c:pt idx="12">
                  <c:v>#N/A</c:v>
                </c:pt>
                <c:pt idx="13">
                  <c:v>1365</c:v>
                </c:pt>
                <c:pt idx="14">
                  <c:v>#N/A</c:v>
                </c:pt>
              </c:numCache>
            </c:numRef>
          </c:val>
          <c:smooth val="0"/>
        </c:ser>
        <c:dLbls>
          <c:showLegendKey val="0"/>
          <c:showVal val="0"/>
          <c:showCatName val="0"/>
          <c:showSerName val="0"/>
          <c:showPercent val="0"/>
          <c:showBubbleSize val="0"/>
        </c:dLbls>
        <c:marker val="1"/>
        <c:smooth val="0"/>
        <c:axId val="230805888"/>
        <c:axId val="230807808"/>
      </c:lineChart>
      <c:catAx>
        <c:axId val="23080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807808"/>
        <c:crosses val="autoZero"/>
        <c:auto val="1"/>
        <c:lblAlgn val="ctr"/>
        <c:lblOffset val="100"/>
        <c:tickLblSkip val="1"/>
        <c:tickMarkSkip val="1"/>
        <c:noMultiLvlLbl val="0"/>
      </c:catAx>
      <c:valAx>
        <c:axId val="23080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0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89774</c:v>
                </c:pt>
                <c:pt idx="5">
                  <c:v>86330</c:v>
                </c:pt>
                <c:pt idx="8">
                  <c:v>83279</c:v>
                </c:pt>
                <c:pt idx="11">
                  <c:v>76955</c:v>
                </c:pt>
                <c:pt idx="14">
                  <c:v>72161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30615</c:v>
                </c:pt>
                <c:pt idx="5">
                  <c:v>31562</c:v>
                </c:pt>
                <c:pt idx="8">
                  <c:v>33227</c:v>
                </c:pt>
                <c:pt idx="11">
                  <c:v>31864</c:v>
                </c:pt>
                <c:pt idx="14">
                  <c:v>29154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15013</c:v>
                </c:pt>
                <c:pt idx="5">
                  <c:v>14268</c:v>
                </c:pt>
                <c:pt idx="8">
                  <c:v>14715</c:v>
                </c:pt>
                <c:pt idx="11">
                  <c:v>17293</c:v>
                </c:pt>
                <c:pt idx="14">
                  <c:v>22694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72</c:v>
                </c:pt>
                <c:pt idx="3">
                  <c:v>59</c:v>
                </c:pt>
                <c:pt idx="6">
                  <c:v>32</c:v>
                </c:pt>
                <c:pt idx="9">
                  <c:v>27</c:v>
                </c:pt>
                <c:pt idx="12">
                  <c:v>25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20956</c:v>
                </c:pt>
                <c:pt idx="3">
                  <c:v>20760</c:v>
                </c:pt>
                <c:pt idx="6">
                  <c:v>20745</c:v>
                </c:pt>
                <c:pt idx="9">
                  <c:v>20103</c:v>
                </c:pt>
                <c:pt idx="12">
                  <c:v>18859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39315</c:v>
                </c:pt>
                <c:pt idx="3">
                  <c:v>37430</c:v>
                </c:pt>
                <c:pt idx="6">
                  <c:v>36076</c:v>
                </c:pt>
                <c:pt idx="9">
                  <c:v>34229</c:v>
                </c:pt>
                <c:pt idx="12">
                  <c:v>32464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16238</c:v>
                </c:pt>
                <c:pt idx="3">
                  <c:v>15329</c:v>
                </c:pt>
                <c:pt idx="6">
                  <c:v>12371</c:v>
                </c:pt>
                <c:pt idx="9">
                  <c:v>11061</c:v>
                </c:pt>
                <c:pt idx="12">
                  <c:v>10564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82408</c:v>
                </c:pt>
                <c:pt idx="3">
                  <c:v>80519</c:v>
                </c:pt>
                <c:pt idx="6">
                  <c:v>78123</c:v>
                </c:pt>
                <c:pt idx="9">
                  <c:v>72946</c:v>
                </c:pt>
                <c:pt idx="12">
                  <c:v>70748</c:v>
                </c:pt>
              </c:numCache>
            </c:numRef>
          </c:val>
        </c:ser>
        <c:dLbls>
          <c:showLegendKey val="0"/>
          <c:showVal val="0"/>
          <c:showCatName val="0"/>
          <c:showSerName val="0"/>
          <c:showPercent val="0"/>
          <c:showBubbleSize val="0"/>
        </c:dLbls>
        <c:gapWidth val="100"/>
        <c:overlap val="100"/>
        <c:axId val="200243840"/>
        <c:axId val="20025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23587</c:v>
                </c:pt>
                <c:pt idx="2">
                  <c:v>#N/A</c:v>
                </c:pt>
                <c:pt idx="3">
                  <c:v>#N/A</c:v>
                </c:pt>
                <c:pt idx="4">
                  <c:v>21938</c:v>
                </c:pt>
                <c:pt idx="5">
                  <c:v>#N/A</c:v>
                </c:pt>
                <c:pt idx="6">
                  <c:v>#N/A</c:v>
                </c:pt>
                <c:pt idx="7">
                  <c:v>16125</c:v>
                </c:pt>
                <c:pt idx="8">
                  <c:v>#N/A</c:v>
                </c:pt>
                <c:pt idx="9">
                  <c:v>#N/A</c:v>
                </c:pt>
                <c:pt idx="10">
                  <c:v>12254</c:v>
                </c:pt>
                <c:pt idx="11">
                  <c:v>#N/A</c:v>
                </c:pt>
                <c:pt idx="12">
                  <c:v>#N/A</c:v>
                </c:pt>
                <c:pt idx="13">
                  <c:v>8649</c:v>
                </c:pt>
                <c:pt idx="14">
                  <c:v>#N/A</c:v>
                </c:pt>
              </c:numCache>
            </c:numRef>
          </c:val>
          <c:smooth val="0"/>
        </c:ser>
        <c:dLbls>
          <c:showLegendKey val="0"/>
          <c:showVal val="0"/>
          <c:showCatName val="0"/>
          <c:showSerName val="0"/>
          <c:showPercent val="0"/>
          <c:showBubbleSize val="0"/>
        </c:dLbls>
        <c:marker val="1"/>
        <c:smooth val="0"/>
        <c:axId val="200243840"/>
        <c:axId val="200250112"/>
      </c:lineChart>
      <c:catAx>
        <c:axId val="20024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250112"/>
        <c:crosses val="autoZero"/>
        <c:auto val="1"/>
        <c:lblAlgn val="ctr"/>
        <c:lblOffset val="100"/>
        <c:tickLblSkip val="1"/>
        <c:tickMarkSkip val="1"/>
        <c:noMultiLvlLbl val="0"/>
      </c:catAx>
      <c:valAx>
        <c:axId val="20025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24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423,246
418,098
69.57
140,492,270
135,028,333
4,736,706
85,326,366
70,747,741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11.3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に</a:t>
          </a:r>
          <a:r>
            <a:rPr kumimoji="1" lang="ja-JP" altLang="ja-JP" sz="1100" baseline="0">
              <a:solidFill>
                <a:schemeClr val="dk1"/>
              </a:solidFill>
              <a:effectLst/>
              <a:latin typeface="+mn-lt"/>
              <a:ea typeface="+mn-ea"/>
              <a:cs typeface="+mn-cs"/>
            </a:rPr>
            <a:t>、基準財政収入額が法人税割の算定増により増となったが、需要額の増により単年度指数で</a:t>
          </a:r>
          <a:r>
            <a:rPr kumimoji="1" lang="en-US" altLang="ja-JP" sz="1100" baseline="0">
              <a:solidFill>
                <a:schemeClr val="dk1"/>
              </a:solidFill>
              <a:effectLst/>
              <a:latin typeface="+mn-lt"/>
              <a:ea typeface="+mn-ea"/>
              <a:cs typeface="+mn-cs"/>
            </a:rPr>
            <a:t>0.995</a:t>
          </a:r>
          <a:r>
            <a:rPr kumimoji="1" lang="ja-JP" altLang="ja-JP" sz="1100" baseline="0">
              <a:solidFill>
                <a:schemeClr val="dk1"/>
              </a:solidFill>
              <a:effectLst/>
              <a:latin typeface="+mn-lt"/>
              <a:ea typeface="+mn-ea"/>
              <a:cs typeface="+mn-cs"/>
            </a:rPr>
            <a:t>となり</a:t>
          </a:r>
          <a:r>
            <a:rPr kumimoji="1" lang="en-US" altLang="ja-JP" sz="1100" baseline="0">
              <a:solidFill>
                <a:schemeClr val="dk1"/>
              </a:solidFill>
              <a:effectLst/>
              <a:latin typeface="+mn-lt"/>
              <a:ea typeface="+mn-ea"/>
              <a:cs typeface="+mn-cs"/>
            </a:rPr>
            <a:t>51</a:t>
          </a:r>
          <a:r>
            <a:rPr kumimoji="1" lang="ja-JP" altLang="ja-JP" sz="1100" baseline="0">
              <a:solidFill>
                <a:schemeClr val="dk1"/>
              </a:solidFill>
              <a:effectLst/>
              <a:latin typeface="+mn-lt"/>
              <a:ea typeface="+mn-ea"/>
              <a:cs typeface="+mn-cs"/>
            </a:rPr>
            <a:t>年ぶりに</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を下回った。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年度は、社会福祉費の増等により基準財政需要額が増となるも、法人市民税の大幅増など市税収入が増加したことなどにより、基準財政収入額の増が基準財政需要額の増を上回ったため単年度指数が</a:t>
          </a:r>
          <a:r>
            <a:rPr kumimoji="1" lang="en-US" altLang="ja-JP" sz="1100" baseline="0">
              <a:solidFill>
                <a:schemeClr val="dk1"/>
              </a:solidFill>
              <a:effectLst/>
              <a:latin typeface="+mn-lt"/>
              <a:ea typeface="+mn-ea"/>
              <a:cs typeface="+mn-cs"/>
            </a:rPr>
            <a:t>0.999</a:t>
          </a:r>
          <a:r>
            <a:rPr kumimoji="1" lang="ja-JP" altLang="ja-JP" sz="1100" baseline="0">
              <a:solidFill>
                <a:schemeClr val="dk1"/>
              </a:solidFill>
              <a:effectLst/>
              <a:latin typeface="+mn-lt"/>
              <a:ea typeface="+mn-ea"/>
              <a:cs typeface="+mn-cs"/>
            </a:rPr>
            <a:t>になった。</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基準財政需要額</a:t>
          </a:r>
          <a:r>
            <a:rPr kumimoji="1" lang="ja-JP" altLang="en-US" sz="1100" baseline="0">
              <a:solidFill>
                <a:schemeClr val="dk1"/>
              </a:solidFill>
              <a:effectLst/>
              <a:latin typeface="+mn-lt"/>
              <a:ea typeface="+mn-ea"/>
              <a:cs typeface="+mn-cs"/>
            </a:rPr>
            <a:t>が臨時財政対策債振替相当額</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財源不足額基礎算定</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の皆減などにより微減であるが</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交付税算定における法人税割</a:t>
          </a:r>
          <a:r>
            <a:rPr kumimoji="1" lang="ja-JP" altLang="ja-JP" sz="1100" baseline="0">
              <a:solidFill>
                <a:schemeClr val="dk1"/>
              </a:solidFill>
              <a:effectLst/>
              <a:latin typeface="+mn-lt"/>
              <a:ea typeface="+mn-ea"/>
              <a:cs typeface="+mn-cs"/>
            </a:rPr>
            <a:t>の増</a:t>
          </a:r>
          <a:r>
            <a:rPr kumimoji="1" lang="ja-JP" altLang="en-US" sz="1100" baseline="0">
              <a:solidFill>
                <a:schemeClr val="dk1"/>
              </a:solidFill>
              <a:effectLst/>
              <a:latin typeface="+mn-lt"/>
              <a:ea typeface="+mn-ea"/>
              <a:cs typeface="+mn-cs"/>
            </a:rPr>
            <a:t>による</a:t>
          </a:r>
          <a:r>
            <a:rPr kumimoji="1" lang="ja-JP" altLang="ja-JP" sz="1100" baseline="0">
              <a:solidFill>
                <a:schemeClr val="dk1"/>
              </a:solidFill>
              <a:effectLst/>
              <a:latin typeface="+mn-lt"/>
              <a:ea typeface="+mn-ea"/>
              <a:cs typeface="+mn-cs"/>
            </a:rPr>
            <a:t>市町村民税</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増加などにより、基準財政収入額が基準財政需要額</a:t>
          </a:r>
          <a:r>
            <a:rPr kumimoji="1" lang="ja-JP" altLang="en-US" sz="1100" baseline="0">
              <a:solidFill>
                <a:schemeClr val="dk1"/>
              </a:solidFill>
              <a:effectLst/>
              <a:latin typeface="+mn-lt"/>
              <a:ea typeface="+mn-ea"/>
              <a:cs typeface="+mn-cs"/>
            </a:rPr>
            <a:t>を</a:t>
          </a:r>
          <a:r>
            <a:rPr kumimoji="1" lang="ja-JP" altLang="ja-JP" sz="1100" baseline="0">
              <a:solidFill>
                <a:schemeClr val="dk1"/>
              </a:solidFill>
              <a:effectLst/>
              <a:latin typeface="+mn-lt"/>
              <a:ea typeface="+mn-ea"/>
              <a:cs typeface="+mn-cs"/>
            </a:rPr>
            <a:t>上回ったため単年度指数が</a:t>
          </a:r>
          <a:r>
            <a:rPr kumimoji="1" lang="en-US" altLang="ja-JP" sz="1100" baseline="0">
              <a:solidFill>
                <a:schemeClr val="dk1"/>
              </a:solidFill>
              <a:effectLst/>
              <a:latin typeface="+mn-lt"/>
              <a:ea typeface="+mn-ea"/>
              <a:cs typeface="+mn-cs"/>
            </a:rPr>
            <a:t>1.100</a:t>
          </a:r>
          <a:r>
            <a:rPr kumimoji="1" lang="ja-JP" altLang="ja-JP" sz="1100" baseline="0">
              <a:solidFill>
                <a:schemeClr val="dk1"/>
              </a:solidFill>
              <a:effectLst/>
              <a:latin typeface="+mn-lt"/>
              <a:ea typeface="+mn-ea"/>
              <a:cs typeface="+mn-cs"/>
            </a:rPr>
            <a:t>になった。</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124178</xdr:rowOff>
    </xdr:from>
    <xdr:to>
      <xdr:col>7</xdr:col>
      <xdr:colOff>152400</xdr:colOff>
      <xdr:row>40</xdr:row>
      <xdr:rowOff>6350</xdr:rowOff>
    </xdr:to>
    <xdr:cxnSp macro="">
      <xdr:nvCxnSpPr>
        <xdr:cNvPr id="67" name="直線コネクタ 66"/>
        <xdr:cNvCxnSpPr/>
      </xdr:nvCxnSpPr>
      <xdr:spPr>
        <a:xfrm flipV="1">
          <a:off x="4114800" y="68107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164395</xdr:rowOff>
    </xdr:from>
    <xdr:to>
      <xdr:col>6</xdr:col>
      <xdr:colOff>0</xdr:colOff>
      <xdr:row>40</xdr:row>
      <xdr:rowOff>6350</xdr:rowOff>
    </xdr:to>
    <xdr:cxnSp macro="">
      <xdr:nvCxnSpPr>
        <xdr:cNvPr id="70" name="直線コネクタ 69"/>
        <xdr:cNvCxnSpPr/>
      </xdr:nvCxnSpPr>
      <xdr:spPr>
        <a:xfrm>
          <a:off x="3225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164395</xdr:rowOff>
    </xdr:to>
    <xdr:cxnSp macro="">
      <xdr:nvCxnSpPr>
        <xdr:cNvPr id="73" name="直線コネクタ 72"/>
        <xdr:cNvCxnSpPr/>
      </xdr:nvCxnSpPr>
      <xdr:spPr>
        <a:xfrm>
          <a:off x="2336800" y="67839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97367</xdr:rowOff>
    </xdr:to>
    <xdr:cxnSp macro="">
      <xdr:nvCxnSpPr>
        <xdr:cNvPr id="76" name="直線コネクタ 75"/>
        <xdr:cNvCxnSpPr/>
      </xdr:nvCxnSpPr>
      <xdr:spPr>
        <a:xfrm>
          <a:off x="1447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15116</xdr:rowOff>
    </xdr:from>
    <xdr:ext cx="762000" cy="259045"/>
    <xdr:sp macro="" textlink="">
      <xdr:nvSpPr>
        <xdr:cNvPr id="80" name="テキスト ボックス 79"/>
        <xdr:cNvSpPr txBox="1"/>
      </xdr:nvSpPr>
      <xdr:spPr>
        <a:xfrm>
          <a:off x="10668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73378</xdr:rowOff>
    </xdr:from>
    <xdr:to>
      <xdr:col>7</xdr:col>
      <xdr:colOff>203200</xdr:colOff>
      <xdr:row>40</xdr:row>
      <xdr:rowOff>3528</xdr:rowOff>
    </xdr:to>
    <xdr:sp macro="" textlink="">
      <xdr:nvSpPr>
        <xdr:cNvPr id="86" name="円/楕円 85"/>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89905</xdr:rowOff>
    </xdr:from>
    <xdr:ext cx="762000" cy="259045"/>
    <xdr:sp macro="" textlink="">
      <xdr:nvSpPr>
        <xdr:cNvPr id="87"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8" name="円/楕円 87"/>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89" name="テキスト ボックス 88"/>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113595</xdr:rowOff>
    </xdr:from>
    <xdr:to>
      <xdr:col>4</xdr:col>
      <xdr:colOff>533400</xdr:colOff>
      <xdr:row>40</xdr:row>
      <xdr:rowOff>43745</xdr:rowOff>
    </xdr:to>
    <xdr:sp macro="" textlink="">
      <xdr:nvSpPr>
        <xdr:cNvPr id="90" name="円/楕円 89"/>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53922</xdr:rowOff>
    </xdr:from>
    <xdr:ext cx="762000" cy="259045"/>
    <xdr:sp macro="" textlink="">
      <xdr:nvSpPr>
        <xdr:cNvPr id="91" name="テキスト ボックス 90"/>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2" name="円/楕円 91"/>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3" name="テキスト ボックス 92"/>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4" name="円/楕円 93"/>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5" name="テキスト ボックス 94"/>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年度までは、分母に加わる臨時財政対策債は増加していたが、分母全体は減少した。一方分子となる経常経費充当一般税源等は、毎年増加傾向にあり、経常収支比率は増加した。</a:t>
          </a:r>
          <a:endParaRPr kumimoji="1" lang="en-US" altLang="ja-JP" sz="110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年度は、臨財債発行額が減少したが、経常一般財源が増加したため、若干上昇</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年度は、市税収入の大幅な伸びにより、分母が増加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、経常収支比率は減少</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年度は、分母</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分子の増加分を</a:t>
          </a:r>
          <a:r>
            <a:rPr lang="ja-JP" altLang="en-US" sz="1100">
              <a:solidFill>
                <a:schemeClr val="dk1"/>
              </a:solidFill>
              <a:effectLst/>
              <a:latin typeface="+mn-lt"/>
              <a:ea typeface="+mn-ea"/>
              <a:cs typeface="+mn-cs"/>
            </a:rPr>
            <a:t>上回ったため</a:t>
          </a:r>
          <a:r>
            <a:rPr lang="ja-JP" altLang="ja-JP" sz="1100" b="0" i="0" baseline="0">
              <a:solidFill>
                <a:schemeClr val="dk1"/>
              </a:solidFill>
              <a:effectLst/>
              <a:latin typeface="+mn-lt"/>
              <a:ea typeface="+mn-ea"/>
              <a:cs typeface="+mn-cs"/>
            </a:rPr>
            <a:t>経常収支比率は減少</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年度は、分母である経常一般財源等</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地方消費税交付金などの増があるも、自動車取得税交付金の減により減額</a:t>
          </a:r>
          <a:r>
            <a:rPr lang="ja-JP" altLang="ja-JP" sz="1100">
              <a:solidFill>
                <a:schemeClr val="dk1"/>
              </a:solidFill>
              <a:effectLst/>
              <a:latin typeface="+mn-lt"/>
              <a:ea typeface="+mn-ea"/>
              <a:cs typeface="+mn-cs"/>
            </a:rPr>
            <a:t>、分子である経常経費充当一般財源</a:t>
          </a:r>
          <a:r>
            <a:rPr lang="ja-JP" altLang="en-US" sz="1100">
              <a:solidFill>
                <a:schemeClr val="dk1"/>
              </a:solidFill>
              <a:effectLst/>
              <a:latin typeface="+mn-lt"/>
              <a:ea typeface="+mn-ea"/>
              <a:cs typeface="+mn-cs"/>
            </a:rPr>
            <a:t>が、扶助費、補助費等などが増額したことから、</a:t>
          </a:r>
          <a:r>
            <a:rPr lang="ja-JP" altLang="ja-JP" sz="1100">
              <a:solidFill>
                <a:schemeClr val="dk1"/>
              </a:solidFill>
              <a:effectLst/>
              <a:latin typeface="+mn-lt"/>
              <a:ea typeface="+mn-ea"/>
              <a:cs typeface="+mn-cs"/>
            </a:rPr>
            <a:t>対前年比</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92.6%</a:t>
          </a:r>
          <a:r>
            <a:rPr lang="ja-JP" altLang="ja-JP" sz="1100">
              <a:solidFill>
                <a:schemeClr val="dk1"/>
              </a:solidFill>
              <a:effectLst/>
              <a:latin typeface="+mn-lt"/>
              <a:ea typeface="+mn-ea"/>
              <a:cs typeface="+mn-cs"/>
            </a:rPr>
            <a:t>になった。</a:t>
          </a:r>
          <a:endParaRPr lang="ja-JP" altLang="ja-JP" sz="1400">
            <a:effectLst/>
          </a:endParaRPr>
        </a:p>
        <a:p>
          <a:pPr rtl="0" eaLnBrk="1" fontAlgn="auto" latinLnBrk="0" hangingPunct="1"/>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64</xdr:row>
      <xdr:rowOff>31327</xdr:rowOff>
    </xdr:to>
    <xdr:cxnSp macro="">
      <xdr:nvCxnSpPr>
        <xdr:cNvPr id="130" name="直線コネクタ 129"/>
        <xdr:cNvCxnSpPr/>
      </xdr:nvCxnSpPr>
      <xdr:spPr>
        <a:xfrm>
          <a:off x="4114800" y="10626090"/>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132927</xdr:rowOff>
    </xdr:to>
    <xdr:cxnSp macro="">
      <xdr:nvCxnSpPr>
        <xdr:cNvPr id="133" name="直線コネクタ 132"/>
        <xdr:cNvCxnSpPr/>
      </xdr:nvCxnSpPr>
      <xdr:spPr>
        <a:xfrm flipV="1">
          <a:off x="3225800" y="106260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82127</xdr:rowOff>
    </xdr:to>
    <xdr:cxnSp macro="">
      <xdr:nvCxnSpPr>
        <xdr:cNvPr id="136" name="直線コネクタ 135"/>
        <xdr:cNvCxnSpPr/>
      </xdr:nvCxnSpPr>
      <xdr:spPr>
        <a:xfrm flipV="1">
          <a:off x="2336800" y="1076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82127</xdr:rowOff>
    </xdr:to>
    <xdr:cxnSp macro="">
      <xdr:nvCxnSpPr>
        <xdr:cNvPr id="139" name="直線コネクタ 138"/>
        <xdr:cNvCxnSpPr/>
      </xdr:nvCxnSpPr>
      <xdr:spPr>
        <a:xfrm>
          <a:off x="1447800" y="1086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49" name="円/楕円 148"/>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0"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1" name="円/楕円 150"/>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2" name="テキスト ボックス 151"/>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3" name="円/楕円 152"/>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22454</xdr:rowOff>
    </xdr:from>
    <xdr:ext cx="762000" cy="259045"/>
    <xdr:sp macro="" textlink="">
      <xdr:nvSpPr>
        <xdr:cNvPr id="154" name="テキスト ボックス 153"/>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5" name="円/楕円 154"/>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6" name="テキスト ボックス 155"/>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7" name="円/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8" name="テキスト ボックス 15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人口は緩やかな上昇傾向にある中で、平成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年度までは人口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人当たり人件費・物件費はほぼ横ばい、類似団体よりやや高めに推移してきた。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年度は、地域手当の増などにより職員給が増、特別職等の増などにより人件費が増加したことが、また、平成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日から本市独自の給与削減を実施したことが、対前年度増減に影響している。平成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年度は、退職手当の増があるも、本市独自の給与削減の継続により対前年度減額になった。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年度は、独自の給与削減</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継続</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退職手当</a:t>
          </a:r>
          <a:r>
            <a:rPr lang="ja-JP" altLang="en-US" sz="1100" b="0" i="0" baseline="0">
              <a:solidFill>
                <a:schemeClr val="dk1"/>
              </a:solidFill>
              <a:effectLst/>
              <a:latin typeface="+mn-lt"/>
              <a:ea typeface="+mn-ea"/>
              <a:cs typeface="+mn-cs"/>
            </a:rPr>
            <a:t>の減があるも、物件費は新庁舎再整備に伴う管理費などの増、人件費は職員数の増員、給与改定などにより、</a:t>
          </a:r>
          <a:r>
            <a:rPr lang="ja-JP" altLang="ja-JP" sz="1100" b="0" i="0" baseline="0">
              <a:solidFill>
                <a:schemeClr val="dk1"/>
              </a:solidFill>
              <a:effectLst/>
              <a:latin typeface="+mn-lt"/>
              <a:ea typeface="+mn-ea"/>
              <a:cs typeface="+mn-cs"/>
            </a:rPr>
            <a:t>対前年度</a:t>
          </a:r>
          <a:r>
            <a:rPr lang="ja-JP" altLang="en-US" sz="1100" b="0" i="0" baseline="0">
              <a:solidFill>
                <a:schemeClr val="dk1"/>
              </a:solidFill>
              <a:effectLst/>
              <a:latin typeface="+mn-lt"/>
              <a:ea typeface="+mn-ea"/>
              <a:cs typeface="+mn-cs"/>
            </a:rPr>
            <a:t>増額と</a:t>
          </a:r>
          <a:r>
            <a:rPr lang="ja-JP" altLang="ja-JP" sz="1100" b="0" i="0" baseline="0">
              <a:solidFill>
                <a:schemeClr val="dk1"/>
              </a:solidFill>
              <a:effectLst/>
              <a:latin typeface="+mn-lt"/>
              <a:ea typeface="+mn-ea"/>
              <a:cs typeface="+mn-cs"/>
            </a:rPr>
            <a:t>なった。</a:t>
          </a:r>
          <a:endParaRPr lang="ja-JP" altLang="ja-JP" sz="1400">
            <a:effectLst/>
          </a:endParaRPr>
        </a:p>
        <a:p>
          <a:pPr rtl="0" eaLnBrk="1" fontAlgn="auto" latinLnBrk="0" hangingPunct="1"/>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14112</xdr:rowOff>
    </xdr:from>
    <xdr:to>
      <xdr:col>7</xdr:col>
      <xdr:colOff>152400</xdr:colOff>
      <xdr:row>81</xdr:row>
      <xdr:rowOff>33488</xdr:rowOff>
    </xdr:to>
    <xdr:cxnSp macro="">
      <xdr:nvCxnSpPr>
        <xdr:cNvPr id="191" name="直線コネクタ 190"/>
        <xdr:cNvCxnSpPr/>
      </xdr:nvCxnSpPr>
      <xdr:spPr>
        <a:xfrm>
          <a:off x="4114800" y="13901562"/>
          <a:ext cx="8382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14112</xdr:rowOff>
    </xdr:from>
    <xdr:to>
      <xdr:col>6</xdr:col>
      <xdr:colOff>0</xdr:colOff>
      <xdr:row>81</xdr:row>
      <xdr:rowOff>16492</xdr:rowOff>
    </xdr:to>
    <xdr:cxnSp macro="">
      <xdr:nvCxnSpPr>
        <xdr:cNvPr id="194" name="直線コネクタ 193"/>
        <xdr:cNvCxnSpPr/>
      </xdr:nvCxnSpPr>
      <xdr:spPr>
        <a:xfrm flipV="1">
          <a:off x="3225800" y="13901562"/>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16492</xdr:rowOff>
    </xdr:from>
    <xdr:to>
      <xdr:col>4</xdr:col>
      <xdr:colOff>482600</xdr:colOff>
      <xdr:row>81</xdr:row>
      <xdr:rowOff>24893</xdr:rowOff>
    </xdr:to>
    <xdr:cxnSp macro="">
      <xdr:nvCxnSpPr>
        <xdr:cNvPr id="197" name="直線コネクタ 196"/>
        <xdr:cNvCxnSpPr/>
      </xdr:nvCxnSpPr>
      <xdr:spPr>
        <a:xfrm flipV="1">
          <a:off x="2336800" y="13903942"/>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22422</xdr:rowOff>
    </xdr:from>
    <xdr:to>
      <xdr:col>3</xdr:col>
      <xdr:colOff>279400</xdr:colOff>
      <xdr:row>81</xdr:row>
      <xdr:rowOff>24893</xdr:rowOff>
    </xdr:to>
    <xdr:cxnSp macro="">
      <xdr:nvCxnSpPr>
        <xdr:cNvPr id="200" name="直線コネクタ 199"/>
        <xdr:cNvCxnSpPr/>
      </xdr:nvCxnSpPr>
      <xdr:spPr>
        <a:xfrm>
          <a:off x="1447800" y="13909872"/>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57407</xdr:rowOff>
    </xdr:from>
    <xdr:ext cx="762000" cy="259045"/>
    <xdr:sp macro="" textlink="">
      <xdr:nvSpPr>
        <xdr:cNvPr id="204" name="テキスト ボックス 203"/>
        <xdr:cNvSpPr txBox="1"/>
      </xdr:nvSpPr>
      <xdr:spPr>
        <a:xfrm>
          <a:off x="1066800" y="1360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154138</xdr:rowOff>
    </xdr:from>
    <xdr:to>
      <xdr:col>7</xdr:col>
      <xdr:colOff>203200</xdr:colOff>
      <xdr:row>81</xdr:row>
      <xdr:rowOff>84288</xdr:rowOff>
    </xdr:to>
    <xdr:sp macro="" textlink="">
      <xdr:nvSpPr>
        <xdr:cNvPr id="210" name="円/楕円 209"/>
        <xdr:cNvSpPr/>
      </xdr:nvSpPr>
      <xdr:spPr>
        <a:xfrm>
          <a:off x="4902200" y="138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170665</xdr:rowOff>
    </xdr:from>
    <xdr:ext cx="762000" cy="259045"/>
    <xdr:sp macro="" textlink="">
      <xdr:nvSpPr>
        <xdr:cNvPr id="211" name="人件費・物件費等の状況該当値テキスト"/>
        <xdr:cNvSpPr txBox="1"/>
      </xdr:nvSpPr>
      <xdr:spPr>
        <a:xfrm>
          <a:off x="5041900" y="1371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108,255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134762</xdr:rowOff>
    </xdr:from>
    <xdr:to>
      <xdr:col>6</xdr:col>
      <xdr:colOff>50800</xdr:colOff>
      <xdr:row>81</xdr:row>
      <xdr:rowOff>64912</xdr:rowOff>
    </xdr:to>
    <xdr:sp macro="" textlink="">
      <xdr:nvSpPr>
        <xdr:cNvPr id="212" name="円/楕円 211"/>
        <xdr:cNvSpPr/>
      </xdr:nvSpPr>
      <xdr:spPr>
        <a:xfrm>
          <a:off x="4064000" y="138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75089</xdr:rowOff>
    </xdr:from>
    <xdr:ext cx="736600" cy="259045"/>
    <xdr:sp macro="" textlink="">
      <xdr:nvSpPr>
        <xdr:cNvPr id="213" name="テキスト ボックス 212"/>
        <xdr:cNvSpPr txBox="1"/>
      </xdr:nvSpPr>
      <xdr:spPr>
        <a:xfrm>
          <a:off x="3733800" y="1361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104,240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137142</xdr:rowOff>
    </xdr:from>
    <xdr:to>
      <xdr:col>4</xdr:col>
      <xdr:colOff>533400</xdr:colOff>
      <xdr:row>81</xdr:row>
      <xdr:rowOff>67292</xdr:rowOff>
    </xdr:to>
    <xdr:sp macro="" textlink="">
      <xdr:nvSpPr>
        <xdr:cNvPr id="214" name="円/楕円 213"/>
        <xdr:cNvSpPr/>
      </xdr:nvSpPr>
      <xdr:spPr>
        <a:xfrm>
          <a:off x="3175000" y="138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77469</xdr:rowOff>
    </xdr:from>
    <xdr:ext cx="762000" cy="259045"/>
    <xdr:sp macro="" textlink="">
      <xdr:nvSpPr>
        <xdr:cNvPr id="215" name="テキスト ボックス 214"/>
        <xdr:cNvSpPr txBox="1"/>
      </xdr:nvSpPr>
      <xdr:spPr>
        <a:xfrm>
          <a:off x="2844800" y="1362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145543</xdr:rowOff>
    </xdr:from>
    <xdr:to>
      <xdr:col>3</xdr:col>
      <xdr:colOff>330200</xdr:colOff>
      <xdr:row>81</xdr:row>
      <xdr:rowOff>75693</xdr:rowOff>
    </xdr:to>
    <xdr:sp macro="" textlink="">
      <xdr:nvSpPr>
        <xdr:cNvPr id="216" name="円/楕円 215"/>
        <xdr:cNvSpPr/>
      </xdr:nvSpPr>
      <xdr:spPr>
        <a:xfrm>
          <a:off x="2286000" y="138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85870</xdr:rowOff>
    </xdr:from>
    <xdr:ext cx="762000" cy="259045"/>
    <xdr:sp macro="" textlink="">
      <xdr:nvSpPr>
        <xdr:cNvPr id="217" name="テキスト ボックス 216"/>
        <xdr:cNvSpPr txBox="1"/>
      </xdr:nvSpPr>
      <xdr:spPr>
        <a:xfrm>
          <a:off x="1955800" y="1363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143072</xdr:rowOff>
    </xdr:from>
    <xdr:to>
      <xdr:col>2</xdr:col>
      <xdr:colOff>127000</xdr:colOff>
      <xdr:row>81</xdr:row>
      <xdr:rowOff>73222</xdr:rowOff>
    </xdr:to>
    <xdr:sp macro="" textlink="">
      <xdr:nvSpPr>
        <xdr:cNvPr id="218" name="円/楕円 217"/>
        <xdr:cNvSpPr/>
      </xdr:nvSpPr>
      <xdr:spPr>
        <a:xfrm>
          <a:off x="1397000" y="138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57999</xdr:rowOff>
    </xdr:from>
    <xdr:ext cx="762000" cy="259045"/>
    <xdr:sp macro="" textlink="">
      <xdr:nvSpPr>
        <xdr:cNvPr id="219" name="テキスト ボックス 218"/>
        <xdr:cNvSpPr txBox="1"/>
      </xdr:nvSpPr>
      <xdr:spPr>
        <a:xfrm>
          <a:off x="1066800" y="139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給与構造改革が国より</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年遅れ、平成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年度からの実施と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、団塊の世代が定年を迎え大量退職、昇任年齢が引き下げられてきたことが、近年のラスパイレス指数の高止まりの要因と考えられる。なお、平成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年度及び</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年度は、震災復興予算捻出のため、国家公務員が平均</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の給与削減を実施したため、特に高い数値となっている。平成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月から本市独自の給与削減を実施していることから</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ポイント引き下げられた。平成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年度は、本市独自の給与削減の継続による通年化に加え、平成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日より初任給の引き下げられたことにより</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ポイント引き下げられた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年度は、本市独自の給与削減</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継続</a:t>
          </a:r>
          <a:r>
            <a:rPr lang="ja-JP" altLang="en-US" sz="1100" b="0" i="0" baseline="0">
              <a:solidFill>
                <a:schemeClr val="dk1"/>
              </a:solidFill>
              <a:effectLst/>
              <a:latin typeface="+mn-lt"/>
              <a:ea typeface="+mn-ea"/>
              <a:cs typeface="+mn-cs"/>
            </a:rPr>
            <a:t>されていることから昨年と同ポイントとなっている。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159596</xdr:rowOff>
    </xdr:from>
    <xdr:to>
      <xdr:col>24</xdr:col>
      <xdr:colOff>558800</xdr:colOff>
      <xdr:row>84</xdr:row>
      <xdr:rowOff>171027</xdr:rowOff>
    </xdr:to>
    <xdr:cxnSp macro="">
      <xdr:nvCxnSpPr>
        <xdr:cNvPr id="248" name="直線コネクタ 247"/>
        <xdr:cNvCxnSpPr/>
      </xdr:nvCxnSpPr>
      <xdr:spPr>
        <a:xfrm flipV="1">
          <a:off x="17018000" y="13704146"/>
          <a:ext cx="0" cy="868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143104</xdr:rowOff>
    </xdr:from>
    <xdr:ext cx="762000" cy="259045"/>
    <xdr:sp macro="" textlink="">
      <xdr:nvSpPr>
        <xdr:cNvPr id="249" name="給与水準   （国との比較）最小値テキスト"/>
        <xdr:cNvSpPr txBox="1"/>
      </xdr:nvSpPr>
      <xdr:spPr>
        <a:xfrm>
          <a:off x="17106900" y="1454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84</xdr:row>
      <xdr:rowOff>171027</xdr:rowOff>
    </xdr:from>
    <xdr:to>
      <xdr:col>24</xdr:col>
      <xdr:colOff>647700</xdr:colOff>
      <xdr:row>84</xdr:row>
      <xdr:rowOff>171027</xdr:rowOff>
    </xdr:to>
    <xdr:cxnSp macro="">
      <xdr:nvCxnSpPr>
        <xdr:cNvPr id="250" name="直線コネクタ 249"/>
        <xdr:cNvCxnSpPr/>
      </xdr:nvCxnSpPr>
      <xdr:spPr>
        <a:xfrm>
          <a:off x="16929100" y="1457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74523</xdr:rowOff>
    </xdr:from>
    <xdr:ext cx="762000" cy="259045"/>
    <xdr:sp macro="" textlink="">
      <xdr:nvSpPr>
        <xdr:cNvPr id="251" name="給与水準   （国との比較）最大値テキスト"/>
        <xdr:cNvSpPr txBox="1"/>
      </xdr:nvSpPr>
      <xdr:spPr>
        <a:xfrm>
          <a:off x="17106900" y="1344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79</xdr:row>
      <xdr:rowOff>159596</xdr:rowOff>
    </xdr:from>
    <xdr:to>
      <xdr:col>24</xdr:col>
      <xdr:colOff>647700</xdr:colOff>
      <xdr:row>79</xdr:row>
      <xdr:rowOff>159596</xdr:rowOff>
    </xdr:to>
    <xdr:cxnSp macro="">
      <xdr:nvCxnSpPr>
        <xdr:cNvPr id="252" name="直線コネクタ 251"/>
        <xdr:cNvCxnSpPr/>
      </xdr:nvCxnSpPr>
      <xdr:spPr>
        <a:xfrm>
          <a:off x="16929100" y="1370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83</xdr:row>
      <xdr:rowOff>149437</xdr:rowOff>
    </xdr:to>
    <xdr:cxnSp macro="">
      <xdr:nvCxnSpPr>
        <xdr:cNvPr id="253" name="直線コネクタ 252"/>
        <xdr:cNvCxnSpPr/>
      </xdr:nvCxnSpPr>
      <xdr:spPr>
        <a:xfrm>
          <a:off x="16179800" y="14379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87</xdr:row>
      <xdr:rowOff>147320</xdr:rowOff>
    </xdr:to>
    <xdr:cxnSp macro="">
      <xdr:nvCxnSpPr>
        <xdr:cNvPr id="256" name="直線コネクタ 255"/>
        <xdr:cNvCxnSpPr/>
      </xdr:nvCxnSpPr>
      <xdr:spPr>
        <a:xfrm flipV="1">
          <a:off x="15290800" y="14379787"/>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57" name="フローチャート : 判断 256"/>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58" name="テキスト ボックス 25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89</xdr:row>
      <xdr:rowOff>21589</xdr:rowOff>
    </xdr:to>
    <xdr:cxnSp macro="">
      <xdr:nvCxnSpPr>
        <xdr:cNvPr id="259" name="直線コネクタ 258"/>
        <xdr:cNvCxnSpPr/>
      </xdr:nvCxnSpPr>
      <xdr:spPr>
        <a:xfrm flipV="1">
          <a:off x="14401800" y="1506347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60" name="フローチャート : 判断 259"/>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1" name="テキスト ボックス 26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89</xdr:row>
      <xdr:rowOff>21589</xdr:rowOff>
    </xdr:to>
    <xdr:cxnSp macro="">
      <xdr:nvCxnSpPr>
        <xdr:cNvPr id="262" name="直線コネクタ 261"/>
        <xdr:cNvCxnSpPr/>
      </xdr:nvCxnSpPr>
      <xdr:spPr>
        <a:xfrm>
          <a:off x="13512800" y="14580870"/>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3" name="フローチャート : 判断 262"/>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4" name="テキスト ボックス 263"/>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65" name="フローチャート : 判断 264"/>
        <xdr:cNvSpPr/>
      </xdr:nvSpPr>
      <xdr:spPr>
        <a:xfrm>
          <a:off x="13462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66" name="テキスト ボックス 265"/>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2" name="円/楕円 271"/>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70714</xdr:rowOff>
    </xdr:from>
    <xdr:ext cx="762000" cy="259045"/>
    <xdr:sp macro="" textlink="">
      <xdr:nvSpPr>
        <xdr:cNvPr id="273" name="給与水準   （国との比較）該当値テキスト"/>
        <xdr:cNvSpPr txBox="1"/>
      </xdr:nvSpPr>
      <xdr:spPr>
        <a:xfrm>
          <a:off x="17106900" y="1430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4" name="円/楕円 273"/>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13564</xdr:rowOff>
    </xdr:from>
    <xdr:ext cx="736600" cy="259045"/>
    <xdr:sp macro="" textlink="">
      <xdr:nvSpPr>
        <xdr:cNvPr id="275" name="テキスト ボックス 274"/>
        <xdr:cNvSpPr txBox="1"/>
      </xdr:nvSpPr>
      <xdr:spPr>
        <a:xfrm>
          <a:off x="15798800" y="1441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6" name="円/楕円 275"/>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77" name="テキスト ボックス 276"/>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8" name="円/楕円 277"/>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79" name="テキスト ボックス 278"/>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0" name="円/楕円 279"/>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81" name="テキスト ボックス 280"/>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は類似団体平均よりやや高めであるが、ほぼ同様の推移を示してきた。本市は人口増が続く傾向にあり、それに伴い福祉や子育て業務をはじめとする行政需要の増加が見込まれるため、行政需要に応じた効率的な組織運営を目指すことが重要となることから、定員管理基本方針を継続し、再任用職員、任期付職員など多様な任用形態の職員の活用を進めること、新行財政改革による業務の効率化を図ることやＮＰＯへの業務委託、指定管理者制度など民間活力を導入することにより、適切な定員管理に努めた結果、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年度から類似団体平均より低めの数値での推移となっている。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9" name="直線コネクタ 308"/>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0"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1" name="直線コネクタ 310"/>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2"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3" name="直線コネクタ 312"/>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66294</xdr:rowOff>
    </xdr:from>
    <xdr:to>
      <xdr:col>24</xdr:col>
      <xdr:colOff>558800</xdr:colOff>
      <xdr:row>61</xdr:row>
      <xdr:rowOff>92837</xdr:rowOff>
    </xdr:to>
    <xdr:cxnSp macro="">
      <xdr:nvCxnSpPr>
        <xdr:cNvPr id="314" name="直線コネクタ 313"/>
        <xdr:cNvCxnSpPr/>
      </xdr:nvCxnSpPr>
      <xdr:spPr>
        <a:xfrm>
          <a:off x="16179800" y="1052474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5"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6" name="フローチャート : 判断 315"/>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51816</xdr:rowOff>
    </xdr:from>
    <xdr:to>
      <xdr:col>23</xdr:col>
      <xdr:colOff>406400</xdr:colOff>
      <xdr:row>61</xdr:row>
      <xdr:rowOff>66294</xdr:rowOff>
    </xdr:to>
    <xdr:cxnSp macro="">
      <xdr:nvCxnSpPr>
        <xdr:cNvPr id="317" name="直線コネクタ 316"/>
        <xdr:cNvCxnSpPr/>
      </xdr:nvCxnSpPr>
      <xdr:spPr>
        <a:xfrm>
          <a:off x="15290800" y="105102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8" name="フローチャート : 判断 317"/>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19" name="テキスト ボックス 318"/>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51816</xdr:rowOff>
    </xdr:from>
    <xdr:to>
      <xdr:col>22</xdr:col>
      <xdr:colOff>203200</xdr:colOff>
      <xdr:row>61</xdr:row>
      <xdr:rowOff>59055</xdr:rowOff>
    </xdr:to>
    <xdr:cxnSp macro="">
      <xdr:nvCxnSpPr>
        <xdr:cNvPr id="320" name="直線コネクタ 319"/>
        <xdr:cNvCxnSpPr/>
      </xdr:nvCxnSpPr>
      <xdr:spPr>
        <a:xfrm flipV="1">
          <a:off x="14401800" y="1051026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1" name="フローチャート : 判断 320"/>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2" name="テキスト ボックス 321"/>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59055</xdr:rowOff>
    </xdr:from>
    <xdr:to>
      <xdr:col>21</xdr:col>
      <xdr:colOff>0</xdr:colOff>
      <xdr:row>61</xdr:row>
      <xdr:rowOff>59055</xdr:rowOff>
    </xdr:to>
    <xdr:cxnSp macro="">
      <xdr:nvCxnSpPr>
        <xdr:cNvPr id="323" name="直線コネクタ 322"/>
        <xdr:cNvCxnSpPr/>
      </xdr:nvCxnSpPr>
      <xdr:spPr>
        <a:xfrm>
          <a:off x="13512800" y="10517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4" name="フローチャート : 判断 323"/>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5" name="テキスト ボックス 324"/>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6" name="フローチャート : 判断 325"/>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110380</xdr:rowOff>
    </xdr:from>
    <xdr:ext cx="762000" cy="259045"/>
    <xdr:sp macro="" textlink="">
      <xdr:nvSpPr>
        <xdr:cNvPr id="327" name="テキスト ボックス 326"/>
        <xdr:cNvSpPr txBox="1"/>
      </xdr:nvSpPr>
      <xdr:spPr>
        <a:xfrm>
          <a:off x="13131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42037</xdr:rowOff>
    </xdr:from>
    <xdr:to>
      <xdr:col>24</xdr:col>
      <xdr:colOff>609600</xdr:colOff>
      <xdr:row>61</xdr:row>
      <xdr:rowOff>143637</xdr:rowOff>
    </xdr:to>
    <xdr:sp macro="" textlink="">
      <xdr:nvSpPr>
        <xdr:cNvPr id="333" name="円/楕円 332"/>
        <xdr:cNvSpPr/>
      </xdr:nvSpPr>
      <xdr:spPr>
        <a:xfrm>
          <a:off x="169672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58564</xdr:rowOff>
    </xdr:from>
    <xdr:ext cx="762000" cy="259045"/>
    <xdr:sp macro="" textlink="">
      <xdr:nvSpPr>
        <xdr:cNvPr id="334" name="定員管理の状況該当値テキスト"/>
        <xdr:cNvSpPr txBox="1"/>
      </xdr:nvSpPr>
      <xdr:spPr>
        <a:xfrm>
          <a:off x="17106900" y="1034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15494</xdr:rowOff>
    </xdr:from>
    <xdr:to>
      <xdr:col>23</xdr:col>
      <xdr:colOff>457200</xdr:colOff>
      <xdr:row>61</xdr:row>
      <xdr:rowOff>117094</xdr:rowOff>
    </xdr:to>
    <xdr:sp macro="" textlink="">
      <xdr:nvSpPr>
        <xdr:cNvPr id="335" name="円/楕円 334"/>
        <xdr:cNvSpPr/>
      </xdr:nvSpPr>
      <xdr:spPr>
        <a:xfrm>
          <a:off x="16129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127271</xdr:rowOff>
    </xdr:from>
    <xdr:ext cx="736600" cy="259045"/>
    <xdr:sp macro="" textlink="">
      <xdr:nvSpPr>
        <xdr:cNvPr id="336" name="テキスト ボックス 335"/>
        <xdr:cNvSpPr txBox="1"/>
      </xdr:nvSpPr>
      <xdr:spPr>
        <a:xfrm>
          <a:off x="15798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1016</xdr:rowOff>
    </xdr:from>
    <xdr:to>
      <xdr:col>22</xdr:col>
      <xdr:colOff>254000</xdr:colOff>
      <xdr:row>61</xdr:row>
      <xdr:rowOff>102616</xdr:rowOff>
    </xdr:to>
    <xdr:sp macro="" textlink="">
      <xdr:nvSpPr>
        <xdr:cNvPr id="337" name="円/楕円 336"/>
        <xdr:cNvSpPr/>
      </xdr:nvSpPr>
      <xdr:spPr>
        <a:xfrm>
          <a:off x="15240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112793</xdr:rowOff>
    </xdr:from>
    <xdr:ext cx="762000" cy="259045"/>
    <xdr:sp macro="" textlink="">
      <xdr:nvSpPr>
        <xdr:cNvPr id="338" name="テキスト ボックス 337"/>
        <xdr:cNvSpPr txBox="1"/>
      </xdr:nvSpPr>
      <xdr:spPr>
        <a:xfrm>
          <a:off x="14909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39" name="円/楕円 338"/>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120032</xdr:rowOff>
    </xdr:from>
    <xdr:ext cx="762000" cy="259045"/>
    <xdr:sp macro="" textlink="">
      <xdr:nvSpPr>
        <xdr:cNvPr id="340" name="テキスト ボックス 339"/>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41" name="円/楕円 340"/>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94632</xdr:rowOff>
    </xdr:from>
    <xdr:ext cx="762000" cy="259045"/>
    <xdr:sp macro="" textlink="">
      <xdr:nvSpPr>
        <xdr:cNvPr id="342" name="テキスト ボックス 341"/>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新たに普通交付税の交付を受けたことから、３ヶ年平均では</a:t>
          </a:r>
          <a:r>
            <a:rPr lang="en-US" altLang="ja-JP" sz="1100" b="0" i="0" baseline="0">
              <a:solidFill>
                <a:schemeClr val="dk1"/>
              </a:solidFill>
              <a:effectLst/>
              <a:latin typeface="+mn-lt"/>
              <a:ea typeface="+mn-ea"/>
              <a:cs typeface="+mn-cs"/>
            </a:rPr>
            <a:t>1.75</a:t>
          </a:r>
          <a:r>
            <a:rPr lang="ja-JP" altLang="ja-JP" sz="1100" b="0" i="0" baseline="0">
              <a:solidFill>
                <a:schemeClr val="dk1"/>
              </a:solidFill>
              <a:effectLst/>
              <a:latin typeface="+mn-lt"/>
              <a:ea typeface="+mn-ea"/>
              <a:cs typeface="+mn-cs"/>
            </a:rPr>
            <a:t>ポイント下降。平成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年度については、引き続き土地開発公社からの買い戻しに係る一般財源支出額は減少しているが、公債費に準ずる債務負担行為の増、特定財源の減により、</a:t>
          </a:r>
          <a:r>
            <a:rPr lang="en-US" altLang="ja-JP" sz="1100" b="0" i="0" baseline="0">
              <a:solidFill>
                <a:schemeClr val="dk1"/>
              </a:solidFill>
              <a:effectLst/>
              <a:latin typeface="+mn-lt"/>
              <a:ea typeface="+mn-ea"/>
              <a:cs typeface="+mn-cs"/>
            </a:rPr>
            <a:t>1.17</a:t>
          </a:r>
          <a:r>
            <a:rPr lang="ja-JP" altLang="ja-JP" sz="1100" b="0" i="0" baseline="0">
              <a:solidFill>
                <a:schemeClr val="dk1"/>
              </a:solidFill>
              <a:effectLst/>
              <a:latin typeface="+mn-lt"/>
              <a:ea typeface="+mn-ea"/>
              <a:cs typeface="+mn-cs"/>
            </a:rPr>
            <a:t>ポイント下降。平成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年度は、分母である普通交付税額、臨財債発行額の減があるも、標準税収入額等は基準財政収入額の増により増額、分子は公債費に準ずる債務負担行為の減、特定財源の減などにより、</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ポイント下降した。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年度は、分母である普通交付税額、臨財債発行</a:t>
          </a:r>
          <a:r>
            <a:rPr lang="ja-JP" altLang="en-US" sz="1100" b="0" i="0" baseline="0">
              <a:solidFill>
                <a:schemeClr val="dk1"/>
              </a:solidFill>
              <a:effectLst/>
              <a:latin typeface="+mn-lt"/>
              <a:ea typeface="+mn-ea"/>
              <a:cs typeface="+mn-cs"/>
            </a:rPr>
            <a:t>可能</a:t>
          </a:r>
          <a:r>
            <a:rPr lang="ja-JP" altLang="ja-JP" sz="1100" b="0" i="0" baseline="0">
              <a:solidFill>
                <a:schemeClr val="dk1"/>
              </a:solidFill>
              <a:effectLst/>
              <a:latin typeface="+mn-lt"/>
              <a:ea typeface="+mn-ea"/>
              <a:cs typeface="+mn-cs"/>
            </a:rPr>
            <a:t>額の</a:t>
          </a:r>
          <a:r>
            <a:rPr lang="ja-JP" altLang="en-US" sz="1100" b="0" i="0" baseline="0">
              <a:solidFill>
                <a:schemeClr val="dk1"/>
              </a:solidFill>
              <a:effectLst/>
              <a:latin typeface="+mn-lt"/>
              <a:ea typeface="+mn-ea"/>
              <a:cs typeface="+mn-cs"/>
            </a:rPr>
            <a:t>皆減</a:t>
          </a:r>
          <a:r>
            <a:rPr lang="ja-JP" altLang="ja-JP" sz="1100" b="0" i="0" baseline="0">
              <a:solidFill>
                <a:schemeClr val="dk1"/>
              </a:solidFill>
              <a:effectLst/>
              <a:latin typeface="+mn-lt"/>
              <a:ea typeface="+mn-ea"/>
              <a:cs typeface="+mn-cs"/>
            </a:rPr>
            <a:t>があるも、標準税収入額等は基準財政収入額の増により増額、分子は</a:t>
          </a:r>
          <a:r>
            <a:rPr lang="ja-JP" altLang="en-US" sz="1100" b="0" i="0" baseline="0">
              <a:solidFill>
                <a:schemeClr val="dk1"/>
              </a:solidFill>
              <a:effectLst/>
              <a:latin typeface="+mn-lt"/>
              <a:ea typeface="+mn-ea"/>
              <a:cs typeface="+mn-cs"/>
            </a:rPr>
            <a:t>元利償還金の</a:t>
          </a:r>
          <a:r>
            <a:rPr lang="ja-JP" altLang="ja-JP" sz="1100" b="0" i="0" baseline="0">
              <a:solidFill>
                <a:schemeClr val="dk1"/>
              </a:solidFill>
              <a:effectLst/>
              <a:latin typeface="+mn-lt"/>
              <a:ea typeface="+mn-ea"/>
              <a:cs typeface="+mn-cs"/>
            </a:rPr>
            <a:t>減などにより、前年度との単年度比較では</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ポイント減。３ヶ年平均では</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ポイント下降した。</a:t>
          </a:r>
          <a:endParaRPr lang="ja-JP" altLang="ja-JP" sz="1400">
            <a:effectLst/>
          </a:endParaRPr>
        </a:p>
        <a:p>
          <a:pPr rtl="0" eaLnBrk="1" fontAlgn="auto" latinLnBrk="0" hangingPunct="1"/>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7" name="直線コネクタ 366"/>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8"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9" name="直線コネクタ 368"/>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170815</xdr:rowOff>
    </xdr:from>
    <xdr:to>
      <xdr:col>24</xdr:col>
      <xdr:colOff>558800</xdr:colOff>
      <xdr:row>38</xdr:row>
      <xdr:rowOff>5397</xdr:rowOff>
    </xdr:to>
    <xdr:cxnSp macro="">
      <xdr:nvCxnSpPr>
        <xdr:cNvPr id="372" name="直線コネクタ 371"/>
        <xdr:cNvCxnSpPr/>
      </xdr:nvCxnSpPr>
      <xdr:spPr>
        <a:xfrm flipV="1">
          <a:off x="16179800" y="651446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3"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4" name="フローチャート : 判断 373"/>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5397</xdr:rowOff>
    </xdr:from>
    <xdr:to>
      <xdr:col>23</xdr:col>
      <xdr:colOff>406400</xdr:colOff>
      <xdr:row>38</xdr:row>
      <xdr:rowOff>71755</xdr:rowOff>
    </xdr:to>
    <xdr:cxnSp macro="">
      <xdr:nvCxnSpPr>
        <xdr:cNvPr id="375" name="直線コネクタ 374"/>
        <xdr:cNvCxnSpPr/>
      </xdr:nvCxnSpPr>
      <xdr:spPr>
        <a:xfrm flipV="1">
          <a:off x="15290800" y="652049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6" name="フローチャート : 判断 375"/>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7" name="テキスト ボックス 376"/>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71755</xdr:rowOff>
    </xdr:from>
    <xdr:to>
      <xdr:col>22</xdr:col>
      <xdr:colOff>203200</xdr:colOff>
      <xdr:row>38</xdr:row>
      <xdr:rowOff>144145</xdr:rowOff>
    </xdr:to>
    <xdr:cxnSp macro="">
      <xdr:nvCxnSpPr>
        <xdr:cNvPr id="378" name="直線コネクタ 377"/>
        <xdr:cNvCxnSpPr/>
      </xdr:nvCxnSpPr>
      <xdr:spPr>
        <a:xfrm flipV="1">
          <a:off x="14401800" y="65868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9" name="フローチャート : 判断 378"/>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80" name="テキスト ボックス 379"/>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39</xdr:row>
      <xdr:rowOff>75247</xdr:rowOff>
    </xdr:to>
    <xdr:cxnSp macro="">
      <xdr:nvCxnSpPr>
        <xdr:cNvPr id="381" name="直線コネクタ 380"/>
        <xdr:cNvCxnSpPr/>
      </xdr:nvCxnSpPr>
      <xdr:spPr>
        <a:xfrm flipV="1">
          <a:off x="13512800" y="665924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2" name="フローチャート : 判断 381"/>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3" name="テキスト ボックス 382"/>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4" name="フローチャート : 判断 383"/>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85" name="テキスト ボックス 384"/>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120015</xdr:rowOff>
    </xdr:from>
    <xdr:to>
      <xdr:col>24</xdr:col>
      <xdr:colOff>609600</xdr:colOff>
      <xdr:row>38</xdr:row>
      <xdr:rowOff>50165</xdr:rowOff>
    </xdr:to>
    <xdr:sp macro="" textlink="">
      <xdr:nvSpPr>
        <xdr:cNvPr id="391" name="円/楕円 390"/>
        <xdr:cNvSpPr/>
      </xdr:nvSpPr>
      <xdr:spPr>
        <a:xfrm>
          <a:off x="169672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136542</xdr:rowOff>
    </xdr:from>
    <xdr:ext cx="762000" cy="259045"/>
    <xdr:sp macro="" textlink="">
      <xdr:nvSpPr>
        <xdr:cNvPr id="392" name="公債費負担の状況該当値テキスト"/>
        <xdr:cNvSpPr txBox="1"/>
      </xdr:nvSpPr>
      <xdr:spPr>
        <a:xfrm>
          <a:off x="17106900" y="630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126047</xdr:rowOff>
    </xdr:from>
    <xdr:to>
      <xdr:col>23</xdr:col>
      <xdr:colOff>457200</xdr:colOff>
      <xdr:row>38</xdr:row>
      <xdr:rowOff>56197</xdr:rowOff>
    </xdr:to>
    <xdr:sp macro="" textlink="">
      <xdr:nvSpPr>
        <xdr:cNvPr id="393" name="円/楕円 392"/>
        <xdr:cNvSpPr/>
      </xdr:nvSpPr>
      <xdr:spPr>
        <a:xfrm>
          <a:off x="16129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66374</xdr:rowOff>
    </xdr:from>
    <xdr:ext cx="736600" cy="259045"/>
    <xdr:sp macro="" textlink="">
      <xdr:nvSpPr>
        <xdr:cNvPr id="394" name="テキスト ボックス 393"/>
        <xdr:cNvSpPr txBox="1"/>
      </xdr:nvSpPr>
      <xdr:spPr>
        <a:xfrm>
          <a:off x="15798800" y="623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20955</xdr:rowOff>
    </xdr:from>
    <xdr:to>
      <xdr:col>22</xdr:col>
      <xdr:colOff>254000</xdr:colOff>
      <xdr:row>38</xdr:row>
      <xdr:rowOff>122555</xdr:rowOff>
    </xdr:to>
    <xdr:sp macro="" textlink="">
      <xdr:nvSpPr>
        <xdr:cNvPr id="395" name="円/楕円 394"/>
        <xdr:cNvSpPr/>
      </xdr:nvSpPr>
      <xdr:spPr>
        <a:xfrm>
          <a:off x="15240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132732</xdr:rowOff>
    </xdr:from>
    <xdr:ext cx="762000" cy="259045"/>
    <xdr:sp macro="" textlink="">
      <xdr:nvSpPr>
        <xdr:cNvPr id="396" name="テキスト ボックス 395"/>
        <xdr:cNvSpPr txBox="1"/>
      </xdr:nvSpPr>
      <xdr:spPr>
        <a:xfrm>
          <a:off x="14909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397" name="円/楕円 396"/>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33672</xdr:rowOff>
    </xdr:from>
    <xdr:ext cx="762000" cy="259045"/>
    <xdr:sp macro="" textlink="">
      <xdr:nvSpPr>
        <xdr:cNvPr id="398" name="テキスト ボックス 397"/>
        <xdr:cNvSpPr txBox="1"/>
      </xdr:nvSpPr>
      <xdr:spPr>
        <a:xfrm>
          <a:off x="14020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99" name="円/楕円 398"/>
        <xdr:cNvSpPr/>
      </xdr:nvSpPr>
      <xdr:spPr>
        <a:xfrm>
          <a:off x="13462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110824</xdr:rowOff>
    </xdr:from>
    <xdr:ext cx="762000" cy="259045"/>
    <xdr:sp macro="" textlink="">
      <xdr:nvSpPr>
        <xdr:cNvPr id="400" name="テキスト ボックス 399"/>
        <xdr:cNvSpPr txBox="1"/>
      </xdr:nvSpPr>
      <xdr:spPr>
        <a:xfrm>
          <a:off x="13131800" y="67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年度は、地方債現在高は大幅減、債務負担行為に基づく支出予定額、公営企業等繰入見込額、退職手当負担見込額は減などにより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ポイント減となった。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も同様に</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ポイント減となった。平成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も同様に</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ポイント減となった。平成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年度は、分子である地方債現在高が、元利償還額より</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年度発行額が下回ったことにより</a:t>
          </a:r>
          <a:r>
            <a:rPr lang="en-US" altLang="ja-JP" sz="1100" b="0" i="0" baseline="0">
              <a:solidFill>
                <a:schemeClr val="dk1"/>
              </a:solidFill>
              <a:effectLst/>
              <a:latin typeface="+mn-lt"/>
              <a:ea typeface="+mn-ea"/>
              <a:cs typeface="+mn-cs"/>
            </a:rPr>
            <a:t>2,198</a:t>
          </a:r>
          <a:r>
            <a:rPr lang="ja-JP" altLang="ja-JP" sz="1100" b="0" i="0" baseline="0">
              <a:solidFill>
                <a:schemeClr val="dk1"/>
              </a:solidFill>
              <a:effectLst/>
              <a:latin typeface="+mn-lt"/>
              <a:ea typeface="+mn-ea"/>
              <a:cs typeface="+mn-cs"/>
            </a:rPr>
            <a:t>百万円の減、債務負担行為に基づく支出予定額は、土地開発公社公共事業用地取得費の減等により</a:t>
          </a:r>
          <a:r>
            <a:rPr lang="en-US" altLang="ja-JP" sz="1100" b="0" i="0" baseline="0">
              <a:solidFill>
                <a:schemeClr val="dk1"/>
              </a:solidFill>
              <a:effectLst/>
              <a:latin typeface="+mn-lt"/>
              <a:ea typeface="+mn-ea"/>
              <a:cs typeface="+mn-cs"/>
            </a:rPr>
            <a:t>497</a:t>
          </a:r>
          <a:r>
            <a:rPr lang="ja-JP" altLang="ja-JP" sz="1100" b="0" i="0" baseline="0">
              <a:solidFill>
                <a:schemeClr val="dk1"/>
              </a:solidFill>
              <a:effectLst/>
              <a:latin typeface="+mn-lt"/>
              <a:ea typeface="+mn-ea"/>
              <a:cs typeface="+mn-cs"/>
            </a:rPr>
            <a:t>百万円の減、公営企業等繰入見込額は、下水道事業債及び市民病院事業債に対する減等により</a:t>
          </a:r>
          <a:r>
            <a:rPr lang="en-US" altLang="ja-JP" sz="1100" b="0" i="0" baseline="0">
              <a:solidFill>
                <a:schemeClr val="dk1"/>
              </a:solidFill>
              <a:effectLst/>
              <a:latin typeface="+mn-lt"/>
              <a:ea typeface="+mn-ea"/>
              <a:cs typeface="+mn-cs"/>
            </a:rPr>
            <a:t>1,765</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万円の減、退職手当負担見込額が</a:t>
          </a:r>
          <a:r>
            <a:rPr lang="en-US" altLang="ja-JP" sz="1100" b="0" i="0" baseline="0">
              <a:solidFill>
                <a:schemeClr val="dk1"/>
              </a:solidFill>
              <a:effectLst/>
              <a:latin typeface="+mn-lt"/>
              <a:ea typeface="+mn-ea"/>
              <a:cs typeface="+mn-cs"/>
            </a:rPr>
            <a:t>1,244</a:t>
          </a:r>
          <a:r>
            <a:rPr lang="ja-JP" altLang="ja-JP" sz="1100" b="0" i="0" baseline="0">
              <a:solidFill>
                <a:schemeClr val="dk1"/>
              </a:solidFill>
              <a:effectLst/>
              <a:latin typeface="+mn-lt"/>
              <a:ea typeface="+mn-ea"/>
              <a:cs typeface="+mn-cs"/>
            </a:rPr>
            <a:t>百万の減などにより平成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年度の将来負担額は、対前年比で</a:t>
          </a:r>
          <a:r>
            <a:rPr lang="en-US" altLang="ja-JP" sz="1100" b="0" i="0" baseline="0">
              <a:solidFill>
                <a:schemeClr val="dk1"/>
              </a:solidFill>
              <a:effectLst/>
              <a:latin typeface="+mn-lt"/>
              <a:ea typeface="+mn-ea"/>
              <a:cs typeface="+mn-cs"/>
            </a:rPr>
            <a:t>5,708</a:t>
          </a:r>
          <a:r>
            <a:rPr lang="ja-JP" altLang="ja-JP" sz="1100" b="0" i="0" baseline="0">
              <a:solidFill>
                <a:schemeClr val="dk1"/>
              </a:solidFill>
              <a:effectLst/>
              <a:latin typeface="+mn-lt"/>
              <a:ea typeface="+mn-ea"/>
              <a:cs typeface="+mn-cs"/>
            </a:rPr>
            <a:t>百万円の減、</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ポイント減となった。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9" name="直線コネクタ 428"/>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0"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1" name="直線コネクタ 430"/>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61256</xdr:rowOff>
    </xdr:from>
    <xdr:to>
      <xdr:col>24</xdr:col>
      <xdr:colOff>558800</xdr:colOff>
      <xdr:row>14</xdr:row>
      <xdr:rowOff>112734</xdr:rowOff>
    </xdr:to>
    <xdr:cxnSp macro="">
      <xdr:nvCxnSpPr>
        <xdr:cNvPr id="434" name="直線コネクタ 433"/>
        <xdr:cNvCxnSpPr/>
      </xdr:nvCxnSpPr>
      <xdr:spPr>
        <a:xfrm flipV="1">
          <a:off x="16179800" y="2461556"/>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5"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6" name="フローチャート : 判断 435"/>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112734</xdr:rowOff>
    </xdr:from>
    <xdr:to>
      <xdr:col>23</xdr:col>
      <xdr:colOff>406400</xdr:colOff>
      <xdr:row>14</xdr:row>
      <xdr:rowOff>161798</xdr:rowOff>
    </xdr:to>
    <xdr:cxnSp macro="">
      <xdr:nvCxnSpPr>
        <xdr:cNvPr id="437" name="直線コネクタ 436"/>
        <xdr:cNvCxnSpPr/>
      </xdr:nvCxnSpPr>
      <xdr:spPr>
        <a:xfrm flipV="1">
          <a:off x="15290800" y="2513034"/>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8" name="フローチャート : 判断 437"/>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39" name="テキスト ボックス 438"/>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161798</xdr:rowOff>
    </xdr:from>
    <xdr:to>
      <xdr:col>22</xdr:col>
      <xdr:colOff>203200</xdr:colOff>
      <xdr:row>15</xdr:row>
      <xdr:rowOff>65151</xdr:rowOff>
    </xdr:to>
    <xdr:cxnSp macro="">
      <xdr:nvCxnSpPr>
        <xdr:cNvPr id="440" name="直線コネクタ 439"/>
        <xdr:cNvCxnSpPr/>
      </xdr:nvCxnSpPr>
      <xdr:spPr>
        <a:xfrm flipV="1">
          <a:off x="14401800" y="256209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1" name="フローチャート : 判断 440"/>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2" name="テキスト ボックス 441"/>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65151</xdr:rowOff>
    </xdr:from>
    <xdr:to>
      <xdr:col>21</xdr:col>
      <xdr:colOff>0</xdr:colOff>
      <xdr:row>15</xdr:row>
      <xdr:rowOff>85259</xdr:rowOff>
    </xdr:to>
    <xdr:cxnSp macro="">
      <xdr:nvCxnSpPr>
        <xdr:cNvPr id="443" name="直線コネクタ 442"/>
        <xdr:cNvCxnSpPr/>
      </xdr:nvCxnSpPr>
      <xdr:spPr>
        <a:xfrm flipV="1">
          <a:off x="13512800" y="26369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4" name="フローチャート : 判断 443"/>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5" name="テキスト ボックス 444"/>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6" name="フローチャート : 判断 445"/>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7" name="テキスト ボックス 446"/>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10456</xdr:rowOff>
    </xdr:from>
    <xdr:to>
      <xdr:col>24</xdr:col>
      <xdr:colOff>609600</xdr:colOff>
      <xdr:row>14</xdr:row>
      <xdr:rowOff>112056</xdr:rowOff>
    </xdr:to>
    <xdr:sp macro="" textlink="">
      <xdr:nvSpPr>
        <xdr:cNvPr id="453" name="円/楕円 452"/>
        <xdr:cNvSpPr/>
      </xdr:nvSpPr>
      <xdr:spPr>
        <a:xfrm>
          <a:off x="169672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103183</xdr:rowOff>
    </xdr:from>
    <xdr:ext cx="762000" cy="259045"/>
    <xdr:sp macro="" textlink="">
      <xdr:nvSpPr>
        <xdr:cNvPr id="454" name="将来負担の状況該当値テキスト"/>
        <xdr:cNvSpPr txBox="1"/>
      </xdr:nvSpPr>
      <xdr:spPr>
        <a:xfrm>
          <a:off x="17106900" y="23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61934</xdr:rowOff>
    </xdr:from>
    <xdr:to>
      <xdr:col>23</xdr:col>
      <xdr:colOff>457200</xdr:colOff>
      <xdr:row>14</xdr:row>
      <xdr:rowOff>163534</xdr:rowOff>
    </xdr:to>
    <xdr:sp macro="" textlink="">
      <xdr:nvSpPr>
        <xdr:cNvPr id="455" name="円/楕円 454"/>
        <xdr:cNvSpPr/>
      </xdr:nvSpPr>
      <xdr:spPr>
        <a:xfrm>
          <a:off x="16129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2261</xdr:rowOff>
    </xdr:from>
    <xdr:ext cx="736600" cy="259045"/>
    <xdr:sp macro="" textlink="">
      <xdr:nvSpPr>
        <xdr:cNvPr id="456" name="テキスト ボックス 455"/>
        <xdr:cNvSpPr txBox="1"/>
      </xdr:nvSpPr>
      <xdr:spPr>
        <a:xfrm>
          <a:off x="15798800" y="2231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110998</xdr:rowOff>
    </xdr:from>
    <xdr:to>
      <xdr:col>22</xdr:col>
      <xdr:colOff>254000</xdr:colOff>
      <xdr:row>15</xdr:row>
      <xdr:rowOff>41148</xdr:rowOff>
    </xdr:to>
    <xdr:sp macro="" textlink="">
      <xdr:nvSpPr>
        <xdr:cNvPr id="457" name="円/楕円 456"/>
        <xdr:cNvSpPr/>
      </xdr:nvSpPr>
      <xdr:spPr>
        <a:xfrm>
          <a:off x="15240000" y="2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51325</xdr:rowOff>
    </xdr:from>
    <xdr:ext cx="762000" cy="259045"/>
    <xdr:sp macro="" textlink="">
      <xdr:nvSpPr>
        <xdr:cNvPr id="458" name="テキスト ボックス 457"/>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14351</xdr:rowOff>
    </xdr:from>
    <xdr:to>
      <xdr:col>21</xdr:col>
      <xdr:colOff>50800</xdr:colOff>
      <xdr:row>15</xdr:row>
      <xdr:rowOff>115951</xdr:rowOff>
    </xdr:to>
    <xdr:sp macro="" textlink="">
      <xdr:nvSpPr>
        <xdr:cNvPr id="459" name="円/楕円 458"/>
        <xdr:cNvSpPr/>
      </xdr:nvSpPr>
      <xdr:spPr>
        <a:xfrm>
          <a:off x="143510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126128</xdr:rowOff>
    </xdr:from>
    <xdr:ext cx="762000" cy="259045"/>
    <xdr:sp macro="" textlink="">
      <xdr:nvSpPr>
        <xdr:cNvPr id="460" name="テキスト ボックス 45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34459</xdr:rowOff>
    </xdr:from>
    <xdr:to>
      <xdr:col>19</xdr:col>
      <xdr:colOff>533400</xdr:colOff>
      <xdr:row>15</xdr:row>
      <xdr:rowOff>136059</xdr:rowOff>
    </xdr:to>
    <xdr:sp macro="" textlink="">
      <xdr:nvSpPr>
        <xdr:cNvPr id="461" name="円/楕円 460"/>
        <xdr:cNvSpPr/>
      </xdr:nvSpPr>
      <xdr:spPr>
        <a:xfrm>
          <a:off x="13462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120836</xdr:rowOff>
    </xdr:from>
    <xdr:ext cx="762000" cy="259045"/>
    <xdr:sp macro="" textlink="">
      <xdr:nvSpPr>
        <xdr:cNvPr id="462" name="テキスト ボックス 461"/>
        <xdr:cNvSpPr txBox="1"/>
      </xdr:nvSpPr>
      <xdr:spPr>
        <a:xfrm>
          <a:off x="13131800" y="26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423,246
418,098
69.57
140,492,270
135,028,333
4,736,706
85,326,366
70,747,741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11.3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年度まで</a:t>
          </a:r>
          <a:r>
            <a:rPr lang="ja-JP" altLang="ja-JP" sz="1100" b="0" i="0" baseline="0">
              <a:solidFill>
                <a:schemeClr val="dk1"/>
              </a:solidFill>
              <a:effectLst/>
              <a:latin typeface="+mn-lt"/>
              <a:ea typeface="+mn-ea"/>
              <a:cs typeface="+mn-cs"/>
            </a:rPr>
            <a:t>は、小幅な増減はあるがほぼ横ばいで推移してい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日から本市独自の給与削減を実施したことが影響を与えている。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年度は、本市独自の給与削減の継続による通年化に加え、平成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日より初任給の引き下げを実施している。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独自の</a:t>
          </a:r>
          <a:r>
            <a:rPr lang="ja-JP" altLang="ja-JP" sz="1100" b="0" i="0" baseline="0">
              <a:solidFill>
                <a:schemeClr val="dk1"/>
              </a:solidFill>
              <a:effectLst/>
              <a:latin typeface="+mn-lt"/>
              <a:ea typeface="+mn-ea"/>
              <a:cs typeface="+mn-cs"/>
            </a:rPr>
            <a:t>給与削減</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継続している</a:t>
          </a:r>
          <a:r>
            <a:rPr lang="ja-JP" altLang="en-US" sz="1100" b="0" i="0" baseline="0">
              <a:solidFill>
                <a:schemeClr val="dk1"/>
              </a:solidFill>
              <a:effectLst/>
              <a:latin typeface="+mn-lt"/>
              <a:ea typeface="+mn-ea"/>
              <a:cs typeface="+mn-cs"/>
            </a:rPr>
            <a:t>が、給与改定による末勤勉手当</a:t>
          </a:r>
          <a:r>
            <a:rPr lang="en-US" altLang="ja-JP" sz="1100" b="0" i="0" baseline="0">
              <a:solidFill>
                <a:schemeClr val="dk1"/>
              </a:solidFill>
              <a:effectLst/>
              <a:latin typeface="+mn-lt"/>
              <a:ea typeface="+mn-ea"/>
              <a:cs typeface="+mn-cs"/>
            </a:rPr>
            <a:t>(0.15</a:t>
          </a:r>
          <a:r>
            <a:rPr lang="ja-JP" altLang="en-US" sz="1100" b="0" i="0" baseline="0">
              <a:solidFill>
                <a:schemeClr val="dk1"/>
              </a:solidFill>
              <a:effectLst/>
              <a:latin typeface="+mn-lt"/>
              <a:ea typeface="+mn-ea"/>
              <a:cs typeface="+mn-cs"/>
            </a:rPr>
            <a:t>ヶ月</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、地域手当の増などで</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ポイント増加している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137885</xdr:rowOff>
    </xdr:from>
    <xdr:to>
      <xdr:col>7</xdr:col>
      <xdr:colOff>15875</xdr:colOff>
      <xdr:row>39</xdr:row>
      <xdr:rowOff>86178</xdr:rowOff>
    </xdr:to>
    <xdr:cxnSp macro="">
      <xdr:nvCxnSpPr>
        <xdr:cNvPr id="66" name="直線コネクタ 65"/>
        <xdr:cNvCxnSpPr/>
      </xdr:nvCxnSpPr>
      <xdr:spPr>
        <a:xfrm>
          <a:off x="3987800" y="66529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137885</xdr:rowOff>
    </xdr:from>
    <xdr:to>
      <xdr:col>5</xdr:col>
      <xdr:colOff>549275</xdr:colOff>
      <xdr:row>39</xdr:row>
      <xdr:rowOff>140607</xdr:rowOff>
    </xdr:to>
    <xdr:cxnSp macro="">
      <xdr:nvCxnSpPr>
        <xdr:cNvPr id="69" name="直線コネクタ 68"/>
        <xdr:cNvCxnSpPr/>
      </xdr:nvCxnSpPr>
      <xdr:spPr>
        <a:xfrm flipV="1">
          <a:off x="3098800" y="6652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40</xdr:row>
      <xdr:rowOff>99785</xdr:rowOff>
    </xdr:to>
    <xdr:cxnSp macro="">
      <xdr:nvCxnSpPr>
        <xdr:cNvPr id="72" name="直線コネクタ 71"/>
        <xdr:cNvCxnSpPr/>
      </xdr:nvCxnSpPr>
      <xdr:spPr>
        <a:xfrm flipV="1">
          <a:off x="2209800" y="6827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78015</xdr:rowOff>
    </xdr:from>
    <xdr:to>
      <xdr:col>3</xdr:col>
      <xdr:colOff>142875</xdr:colOff>
      <xdr:row>40</xdr:row>
      <xdr:rowOff>99785</xdr:rowOff>
    </xdr:to>
    <xdr:cxnSp macro="">
      <xdr:nvCxnSpPr>
        <xdr:cNvPr id="75" name="直線コネクタ 74"/>
        <xdr:cNvCxnSpPr/>
      </xdr:nvCxnSpPr>
      <xdr:spPr>
        <a:xfrm>
          <a:off x="1320800" y="6936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79" name="テキスト ボックス 78"/>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35378</xdr:rowOff>
    </xdr:from>
    <xdr:to>
      <xdr:col>7</xdr:col>
      <xdr:colOff>66675</xdr:colOff>
      <xdr:row>39</xdr:row>
      <xdr:rowOff>136978</xdr:rowOff>
    </xdr:to>
    <xdr:sp macro="" textlink="">
      <xdr:nvSpPr>
        <xdr:cNvPr id="85" name="円/楕円 84"/>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7455</xdr:rowOff>
    </xdr:from>
    <xdr:ext cx="762000" cy="259045"/>
    <xdr:sp macro="" textlink="">
      <xdr:nvSpPr>
        <xdr:cNvPr id="86" name="人件費該当値テキスト"/>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87085</xdr:rowOff>
    </xdr:from>
    <xdr:to>
      <xdr:col>5</xdr:col>
      <xdr:colOff>600075</xdr:colOff>
      <xdr:row>39</xdr:row>
      <xdr:rowOff>17235</xdr:rowOff>
    </xdr:to>
    <xdr:sp macro="" textlink="">
      <xdr:nvSpPr>
        <xdr:cNvPr id="87" name="円/楕円 86"/>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2012</xdr:rowOff>
    </xdr:from>
    <xdr:ext cx="736600" cy="259045"/>
    <xdr:sp macro="" textlink="">
      <xdr:nvSpPr>
        <xdr:cNvPr id="88" name="テキスト ボックス 87"/>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89" name="円/楕円 88"/>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0" name="テキスト ボックス 89"/>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48985</xdr:rowOff>
    </xdr:from>
    <xdr:to>
      <xdr:col>3</xdr:col>
      <xdr:colOff>193675</xdr:colOff>
      <xdr:row>40</xdr:row>
      <xdr:rowOff>150585</xdr:rowOff>
    </xdr:to>
    <xdr:sp macro="" textlink="">
      <xdr:nvSpPr>
        <xdr:cNvPr id="91" name="円/楕円 90"/>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135362</xdr:rowOff>
    </xdr:from>
    <xdr:ext cx="762000" cy="259045"/>
    <xdr:sp macro="" textlink="">
      <xdr:nvSpPr>
        <xdr:cNvPr id="92" name="テキスト ボックス 91"/>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27215</xdr:rowOff>
    </xdr:from>
    <xdr:to>
      <xdr:col>1</xdr:col>
      <xdr:colOff>676275</xdr:colOff>
      <xdr:row>40</xdr:row>
      <xdr:rowOff>128815</xdr:rowOff>
    </xdr:to>
    <xdr:sp macro="" textlink="">
      <xdr:nvSpPr>
        <xdr:cNvPr id="93" name="円/楕円 92"/>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113592</xdr:rowOff>
    </xdr:from>
    <xdr:ext cx="762000" cy="259045"/>
    <xdr:sp macro="" textlink="">
      <xdr:nvSpPr>
        <xdr:cNvPr id="94" name="テキスト ボックス 93"/>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指定管理者制度の導入などによる委託料の増等もあるが、備品購入費、需用費等の節減に努めているため、ほぼ横ばい</a:t>
          </a:r>
          <a:r>
            <a:rPr lang="ja-JP" altLang="en-US" sz="1100" b="0" i="0" baseline="0">
              <a:solidFill>
                <a:schemeClr val="dk1"/>
              </a:solidFill>
              <a:effectLst/>
              <a:latin typeface="+mn-lt"/>
              <a:ea typeface="+mn-ea"/>
              <a:cs typeface="+mn-cs"/>
            </a:rPr>
            <a:t>で推移していた。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年度は新庁舎整備に伴う民間ビルへの仮移転による庁舎等管理費の増、学校管理運営費の増などにより対</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ポイント増加している。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104140</xdr:rowOff>
    </xdr:to>
    <xdr:cxnSp macro="">
      <xdr:nvCxnSpPr>
        <xdr:cNvPr id="123" name="直線コネクタ 122"/>
        <xdr:cNvCxnSpPr/>
      </xdr:nvCxnSpPr>
      <xdr:spPr>
        <a:xfrm>
          <a:off x="15671800" y="280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64135</xdr:rowOff>
    </xdr:to>
    <xdr:cxnSp macro="">
      <xdr:nvCxnSpPr>
        <xdr:cNvPr id="126" name="直線コネクタ 125"/>
        <xdr:cNvCxnSpPr/>
      </xdr:nvCxnSpPr>
      <xdr:spPr>
        <a:xfrm flipV="1">
          <a:off x="14782800" y="2801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8" name="テキスト ボックス 12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64135</xdr:rowOff>
    </xdr:from>
    <xdr:to>
      <xdr:col>21</xdr:col>
      <xdr:colOff>361950</xdr:colOff>
      <xdr:row>16</xdr:row>
      <xdr:rowOff>69850</xdr:rowOff>
    </xdr:to>
    <xdr:cxnSp macro="">
      <xdr:nvCxnSpPr>
        <xdr:cNvPr id="129" name="直線コネクタ 128"/>
        <xdr:cNvCxnSpPr/>
      </xdr:nvCxnSpPr>
      <xdr:spPr>
        <a:xfrm flipV="1">
          <a:off x="13893800" y="2807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64135</xdr:rowOff>
    </xdr:from>
    <xdr:to>
      <xdr:col>20</xdr:col>
      <xdr:colOff>158750</xdr:colOff>
      <xdr:row>16</xdr:row>
      <xdr:rowOff>69850</xdr:rowOff>
    </xdr:to>
    <xdr:cxnSp macro="">
      <xdr:nvCxnSpPr>
        <xdr:cNvPr id="132" name="直線コネクタ 131"/>
        <xdr:cNvCxnSpPr/>
      </xdr:nvCxnSpPr>
      <xdr:spPr>
        <a:xfrm>
          <a:off x="13004800" y="2807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79392</xdr:rowOff>
    </xdr:from>
    <xdr:ext cx="762000" cy="259045"/>
    <xdr:sp macro="" textlink="">
      <xdr:nvSpPr>
        <xdr:cNvPr id="136" name="テキスト ボックス 135"/>
        <xdr:cNvSpPr txBox="1"/>
      </xdr:nvSpPr>
      <xdr:spPr>
        <a:xfrm>
          <a:off x="12623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2" name="円/楕円 141"/>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3"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4" name="円/楕円 143"/>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45" name="テキスト ボックス 144"/>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13335</xdr:rowOff>
    </xdr:from>
    <xdr:to>
      <xdr:col>21</xdr:col>
      <xdr:colOff>412750</xdr:colOff>
      <xdr:row>16</xdr:row>
      <xdr:rowOff>114935</xdr:rowOff>
    </xdr:to>
    <xdr:sp macro="" textlink="">
      <xdr:nvSpPr>
        <xdr:cNvPr id="146" name="円/楕円 145"/>
        <xdr:cNvSpPr/>
      </xdr:nvSpPr>
      <xdr:spPr>
        <a:xfrm>
          <a:off x="14732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99712</xdr:rowOff>
    </xdr:from>
    <xdr:ext cx="762000" cy="259045"/>
    <xdr:sp macro="" textlink="">
      <xdr:nvSpPr>
        <xdr:cNvPr id="147" name="テキスト ボックス 146"/>
        <xdr:cNvSpPr txBox="1"/>
      </xdr:nvSpPr>
      <xdr:spPr>
        <a:xfrm>
          <a:off x="14401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19050</xdr:rowOff>
    </xdr:from>
    <xdr:to>
      <xdr:col>20</xdr:col>
      <xdr:colOff>209550</xdr:colOff>
      <xdr:row>16</xdr:row>
      <xdr:rowOff>120650</xdr:rowOff>
    </xdr:to>
    <xdr:sp macro="" textlink="">
      <xdr:nvSpPr>
        <xdr:cNvPr id="148" name="円/楕円 147"/>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105427</xdr:rowOff>
    </xdr:from>
    <xdr:ext cx="762000" cy="259045"/>
    <xdr:sp macro="" textlink="">
      <xdr:nvSpPr>
        <xdr:cNvPr id="149" name="テキスト ボックス 148"/>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13335</xdr:rowOff>
    </xdr:from>
    <xdr:to>
      <xdr:col>19</xdr:col>
      <xdr:colOff>6350</xdr:colOff>
      <xdr:row>16</xdr:row>
      <xdr:rowOff>114935</xdr:rowOff>
    </xdr:to>
    <xdr:sp macro="" textlink="">
      <xdr:nvSpPr>
        <xdr:cNvPr id="150" name="円/楕円 149"/>
        <xdr:cNvSpPr/>
      </xdr:nvSpPr>
      <xdr:spPr>
        <a:xfrm>
          <a:off x="12954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99712</xdr:rowOff>
    </xdr:from>
    <xdr:ext cx="762000" cy="259045"/>
    <xdr:sp macro="" textlink="">
      <xdr:nvSpPr>
        <xdr:cNvPr id="151" name="テキスト ボックス 150"/>
        <xdr:cNvSpPr txBox="1"/>
      </xdr:nvSpPr>
      <xdr:spPr>
        <a:xfrm>
          <a:off x="12623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扶助費のうち５年間の増加率が高いものは児童福祉費で、児童手当費、</a:t>
          </a:r>
          <a:r>
            <a:rPr lang="ja-JP" altLang="en-US" sz="1100" b="0" i="0" baseline="0">
              <a:solidFill>
                <a:schemeClr val="dk1"/>
              </a:solidFill>
              <a:effectLst/>
              <a:latin typeface="+mn-lt"/>
              <a:ea typeface="+mn-ea"/>
              <a:cs typeface="+mn-cs"/>
            </a:rPr>
            <a:t>児童保育委託費</a:t>
          </a:r>
          <a:r>
            <a:rPr lang="ja-JP" altLang="ja-JP" sz="1100" b="0" i="0" baseline="0">
              <a:solidFill>
                <a:schemeClr val="dk1"/>
              </a:solidFill>
              <a:effectLst/>
              <a:latin typeface="+mn-lt"/>
              <a:ea typeface="+mn-ea"/>
              <a:cs typeface="+mn-cs"/>
            </a:rPr>
            <a:t>の拡大等によるものである。生活保護費は、景気低迷などの社会状態を反映し対象者が年々増加しており、これらの要因により扶助費全体としては年々増加している。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子育て世帯臨時特例給付金の皆増</a:t>
          </a:r>
          <a:r>
            <a:rPr lang="ja-JP" altLang="ja-JP" sz="1100" b="0" i="0" baseline="0">
              <a:solidFill>
                <a:schemeClr val="dk1"/>
              </a:solidFill>
              <a:effectLst/>
              <a:latin typeface="+mn-lt"/>
              <a:ea typeface="+mn-ea"/>
              <a:cs typeface="+mn-cs"/>
            </a:rPr>
            <a:t>、生活保護費、介護給付費等事業費の増などにより</a:t>
          </a:r>
          <a:r>
            <a:rPr lang="ja-JP" altLang="en-US" sz="1100" b="0" i="0" baseline="0">
              <a:solidFill>
                <a:schemeClr val="dk1"/>
              </a:solidFill>
              <a:effectLst/>
              <a:latin typeface="+mn-lt"/>
              <a:ea typeface="+mn-ea"/>
              <a:cs typeface="+mn-cs"/>
            </a:rPr>
            <a:t>対</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ポイント増加している。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58</xdr:row>
      <xdr:rowOff>143328</xdr:rowOff>
    </xdr:to>
    <xdr:cxnSp macro="">
      <xdr:nvCxnSpPr>
        <xdr:cNvPr id="186" name="直線コネクタ 185"/>
        <xdr:cNvCxnSpPr/>
      </xdr:nvCxnSpPr>
      <xdr:spPr>
        <a:xfrm>
          <a:off x="3987800" y="9809843"/>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37193</xdr:rowOff>
    </xdr:to>
    <xdr:cxnSp macro="">
      <xdr:nvCxnSpPr>
        <xdr:cNvPr id="189" name="直線コネクタ 188"/>
        <xdr:cNvCxnSpPr/>
      </xdr:nvCxnSpPr>
      <xdr:spPr>
        <a:xfrm>
          <a:off x="3098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78015</xdr:rowOff>
    </xdr:to>
    <xdr:cxnSp macro="">
      <xdr:nvCxnSpPr>
        <xdr:cNvPr id="192" name="直線コネクタ 191"/>
        <xdr:cNvCxnSpPr/>
      </xdr:nvCxnSpPr>
      <xdr:spPr>
        <a:xfrm>
          <a:off x="2209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135165</xdr:rowOff>
    </xdr:to>
    <xdr:cxnSp macro="">
      <xdr:nvCxnSpPr>
        <xdr:cNvPr id="195" name="直線コネクタ 194"/>
        <xdr:cNvCxnSpPr/>
      </xdr:nvCxnSpPr>
      <xdr:spPr>
        <a:xfrm>
          <a:off x="1320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199" name="テキスト ボックス 198"/>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5" name="円/楕円 204"/>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06"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7" name="円/楕円 206"/>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8" name="テキスト ボックス 207"/>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09" name="円/楕円 208"/>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0" name="テキスト ボックス 209"/>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1" name="円/楕円 210"/>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2" name="テキスト ボックス 211"/>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14" name="テキスト ボックス 213"/>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その他の経常収支比率は類似団体平均を下回って推移しているが、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年度までは横ばいから微増</a:t>
          </a:r>
          <a:r>
            <a:rPr lang="ja-JP" altLang="ja-JP" sz="1100" b="0" i="0" baseline="0">
              <a:solidFill>
                <a:schemeClr val="dk1"/>
              </a:solidFill>
              <a:effectLst/>
              <a:latin typeface="+mn-lt"/>
              <a:ea typeface="+mn-ea"/>
              <a:cs typeface="+mn-cs"/>
            </a:rPr>
            <a:t>傾向である。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繰出金については介護保険事業、後期高齢者医療事業への繰出金が増加しているためで、維持補修費については、老朽化した施設に対する経費</a:t>
          </a:r>
          <a:r>
            <a:rPr lang="ja-JP" altLang="en-US" sz="1100" b="0" i="0" baseline="0">
              <a:solidFill>
                <a:schemeClr val="dk1"/>
              </a:solidFill>
              <a:effectLst/>
              <a:latin typeface="+mn-lt"/>
              <a:ea typeface="+mn-ea"/>
              <a:cs typeface="+mn-cs"/>
            </a:rPr>
            <a:t>や道路改修（舗装）</a:t>
          </a:r>
          <a:r>
            <a:rPr lang="ja-JP" altLang="ja-JP" sz="1100" b="0" i="0" baseline="0">
              <a:solidFill>
                <a:schemeClr val="dk1"/>
              </a:solidFill>
              <a:effectLst/>
              <a:latin typeface="+mn-lt"/>
              <a:ea typeface="+mn-ea"/>
              <a:cs typeface="+mn-cs"/>
            </a:rPr>
            <a:t>の増などにより</a:t>
          </a:r>
          <a:r>
            <a:rPr lang="ja-JP" altLang="en-US" sz="1100" b="0" i="0" baseline="0">
              <a:solidFill>
                <a:schemeClr val="dk1"/>
              </a:solidFill>
              <a:effectLst/>
              <a:latin typeface="+mn-lt"/>
              <a:ea typeface="+mn-ea"/>
              <a:cs typeface="+mn-cs"/>
            </a:rPr>
            <a:t>対</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ポイント増加している。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165100</xdr:rowOff>
    </xdr:from>
    <xdr:to>
      <xdr:col>24</xdr:col>
      <xdr:colOff>31750</xdr:colOff>
      <xdr:row>53</xdr:row>
      <xdr:rowOff>120650</xdr:rowOff>
    </xdr:to>
    <xdr:cxnSp macro="">
      <xdr:nvCxnSpPr>
        <xdr:cNvPr id="247" name="直線コネクタ 246"/>
        <xdr:cNvCxnSpPr/>
      </xdr:nvCxnSpPr>
      <xdr:spPr>
        <a:xfrm>
          <a:off x="15671800" y="9080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165100</xdr:rowOff>
    </xdr:from>
    <xdr:to>
      <xdr:col>22</xdr:col>
      <xdr:colOff>565150</xdr:colOff>
      <xdr:row>52</xdr:row>
      <xdr:rowOff>165100</xdr:rowOff>
    </xdr:to>
    <xdr:cxnSp macro="">
      <xdr:nvCxnSpPr>
        <xdr:cNvPr id="250" name="直線コネクタ 249"/>
        <xdr:cNvCxnSpPr/>
      </xdr:nvCxnSpPr>
      <xdr:spPr>
        <a:xfrm>
          <a:off x="14782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152400</xdr:rowOff>
    </xdr:from>
    <xdr:to>
      <xdr:col>21</xdr:col>
      <xdr:colOff>361950</xdr:colOff>
      <xdr:row>52</xdr:row>
      <xdr:rowOff>165100</xdr:rowOff>
    </xdr:to>
    <xdr:cxnSp macro="">
      <xdr:nvCxnSpPr>
        <xdr:cNvPr id="253" name="直線コネクタ 252"/>
        <xdr:cNvCxnSpPr/>
      </xdr:nvCxnSpPr>
      <xdr:spPr>
        <a:xfrm>
          <a:off x="13893800" y="906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88900</xdr:rowOff>
    </xdr:from>
    <xdr:to>
      <xdr:col>20</xdr:col>
      <xdr:colOff>158750</xdr:colOff>
      <xdr:row>52</xdr:row>
      <xdr:rowOff>152400</xdr:rowOff>
    </xdr:to>
    <xdr:cxnSp macro="">
      <xdr:nvCxnSpPr>
        <xdr:cNvPr id="256" name="直線コネクタ 255"/>
        <xdr:cNvCxnSpPr/>
      </xdr:nvCxnSpPr>
      <xdr:spPr>
        <a:xfrm>
          <a:off x="13004800" y="900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69850</xdr:rowOff>
    </xdr:from>
    <xdr:to>
      <xdr:col>24</xdr:col>
      <xdr:colOff>82550</xdr:colOff>
      <xdr:row>54</xdr:row>
      <xdr:rowOff>0</xdr:rowOff>
    </xdr:to>
    <xdr:sp macro="" textlink="">
      <xdr:nvSpPr>
        <xdr:cNvPr id="266" name="円/楕円 265"/>
        <xdr:cNvSpPr/>
      </xdr:nvSpPr>
      <xdr:spPr>
        <a:xfrm>
          <a:off x="16459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86377</xdr:rowOff>
    </xdr:from>
    <xdr:ext cx="762000" cy="259045"/>
    <xdr:sp macro="" textlink="">
      <xdr:nvSpPr>
        <xdr:cNvPr id="267" name="その他該当値テキスト"/>
        <xdr:cNvSpPr txBox="1"/>
      </xdr:nvSpPr>
      <xdr:spPr>
        <a:xfrm>
          <a:off x="16598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114300</xdr:rowOff>
    </xdr:from>
    <xdr:to>
      <xdr:col>22</xdr:col>
      <xdr:colOff>615950</xdr:colOff>
      <xdr:row>53</xdr:row>
      <xdr:rowOff>44450</xdr:rowOff>
    </xdr:to>
    <xdr:sp macro="" textlink="">
      <xdr:nvSpPr>
        <xdr:cNvPr id="268" name="円/楕円 267"/>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54627</xdr:rowOff>
    </xdr:from>
    <xdr:ext cx="736600" cy="259045"/>
    <xdr:sp macro="" textlink="">
      <xdr:nvSpPr>
        <xdr:cNvPr id="269" name="テキスト ボックス 268"/>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114300</xdr:rowOff>
    </xdr:from>
    <xdr:to>
      <xdr:col>21</xdr:col>
      <xdr:colOff>412750</xdr:colOff>
      <xdr:row>53</xdr:row>
      <xdr:rowOff>44450</xdr:rowOff>
    </xdr:to>
    <xdr:sp macro="" textlink="">
      <xdr:nvSpPr>
        <xdr:cNvPr id="270" name="円/楕円 269"/>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54627</xdr:rowOff>
    </xdr:from>
    <xdr:ext cx="762000" cy="259045"/>
    <xdr:sp macro="" textlink="">
      <xdr:nvSpPr>
        <xdr:cNvPr id="271" name="テキスト ボックス 270"/>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101600</xdr:rowOff>
    </xdr:from>
    <xdr:to>
      <xdr:col>20</xdr:col>
      <xdr:colOff>209550</xdr:colOff>
      <xdr:row>53</xdr:row>
      <xdr:rowOff>31750</xdr:rowOff>
    </xdr:to>
    <xdr:sp macro="" textlink="">
      <xdr:nvSpPr>
        <xdr:cNvPr id="272" name="円/楕円 271"/>
        <xdr:cNvSpPr/>
      </xdr:nvSpPr>
      <xdr:spPr>
        <a:xfrm>
          <a:off x="13843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41927</xdr:rowOff>
    </xdr:from>
    <xdr:ext cx="762000" cy="259045"/>
    <xdr:sp macro="" textlink="">
      <xdr:nvSpPr>
        <xdr:cNvPr id="273" name="テキスト ボックス 272"/>
        <xdr:cNvSpPr txBox="1"/>
      </xdr:nvSpPr>
      <xdr:spPr>
        <a:xfrm>
          <a:off x="13512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38100</xdr:rowOff>
    </xdr:from>
    <xdr:to>
      <xdr:col>19</xdr:col>
      <xdr:colOff>6350</xdr:colOff>
      <xdr:row>52</xdr:row>
      <xdr:rowOff>139700</xdr:rowOff>
    </xdr:to>
    <xdr:sp macro="" textlink="">
      <xdr:nvSpPr>
        <xdr:cNvPr id="274" name="円/楕円 273"/>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149877</xdr:rowOff>
    </xdr:from>
    <xdr:ext cx="762000" cy="259045"/>
    <xdr:sp macro="" textlink="">
      <xdr:nvSpPr>
        <xdr:cNvPr id="275" name="テキスト ボックス 274"/>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類似団体平均を上回っているのは、下水道、市民病院事業への負担金が多いためだが、負担金の額は横ばいから減少傾向にある。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幼稚園等就園奨励費補助金、保育士等処遇改善臨時特例事業費の増などにより対</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ポイント増加している。</a:t>
          </a:r>
          <a:r>
            <a:rPr lang="ja-JP" altLang="en-US"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48078</xdr:rowOff>
    </xdr:from>
    <xdr:to>
      <xdr:col>24</xdr:col>
      <xdr:colOff>31750</xdr:colOff>
      <xdr:row>37</xdr:row>
      <xdr:rowOff>124278</xdr:rowOff>
    </xdr:to>
    <xdr:cxnSp macro="">
      <xdr:nvCxnSpPr>
        <xdr:cNvPr id="310" name="直線コネクタ 309"/>
        <xdr:cNvCxnSpPr/>
      </xdr:nvCxnSpPr>
      <xdr:spPr>
        <a:xfrm>
          <a:off x="15671800" y="6391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48078</xdr:rowOff>
    </xdr:from>
    <xdr:to>
      <xdr:col>22</xdr:col>
      <xdr:colOff>565150</xdr:colOff>
      <xdr:row>37</xdr:row>
      <xdr:rowOff>80736</xdr:rowOff>
    </xdr:to>
    <xdr:cxnSp macro="">
      <xdr:nvCxnSpPr>
        <xdr:cNvPr id="313" name="直線コネクタ 312"/>
        <xdr:cNvCxnSpPr/>
      </xdr:nvCxnSpPr>
      <xdr:spPr>
        <a:xfrm flipV="1">
          <a:off x="14782800" y="6391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80736</xdr:rowOff>
    </xdr:from>
    <xdr:to>
      <xdr:col>21</xdr:col>
      <xdr:colOff>361950</xdr:colOff>
      <xdr:row>37</xdr:row>
      <xdr:rowOff>156936</xdr:rowOff>
    </xdr:to>
    <xdr:cxnSp macro="">
      <xdr:nvCxnSpPr>
        <xdr:cNvPr id="316" name="直線コネクタ 315"/>
        <xdr:cNvCxnSpPr/>
      </xdr:nvCxnSpPr>
      <xdr:spPr>
        <a:xfrm flipV="1">
          <a:off x="13893800" y="642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156936</xdr:rowOff>
    </xdr:from>
    <xdr:to>
      <xdr:col>20</xdr:col>
      <xdr:colOff>158750</xdr:colOff>
      <xdr:row>38</xdr:row>
      <xdr:rowOff>7257</xdr:rowOff>
    </xdr:to>
    <xdr:cxnSp macro="">
      <xdr:nvCxnSpPr>
        <xdr:cNvPr id="319" name="直線コネクタ 318"/>
        <xdr:cNvCxnSpPr/>
      </xdr:nvCxnSpPr>
      <xdr:spPr>
        <a:xfrm flipV="1">
          <a:off x="13004800" y="650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128105</xdr:rowOff>
    </xdr:from>
    <xdr:ext cx="762000" cy="259045"/>
    <xdr:sp macro="" textlink="">
      <xdr:nvSpPr>
        <xdr:cNvPr id="323" name="テキスト ボックス 322"/>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9" name="円/楕円 328"/>
        <xdr:cNvSpPr/>
      </xdr:nvSpPr>
      <xdr:spPr>
        <a:xfrm>
          <a:off x="16459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45555</xdr:rowOff>
    </xdr:from>
    <xdr:ext cx="762000" cy="259045"/>
    <xdr:sp macro="" textlink="">
      <xdr:nvSpPr>
        <xdr:cNvPr id="330" name="補助費等該当値テキスト"/>
        <xdr:cNvSpPr txBox="1"/>
      </xdr:nvSpPr>
      <xdr:spPr>
        <a:xfrm>
          <a:off x="16598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168728</xdr:rowOff>
    </xdr:from>
    <xdr:to>
      <xdr:col>22</xdr:col>
      <xdr:colOff>615950</xdr:colOff>
      <xdr:row>37</xdr:row>
      <xdr:rowOff>98878</xdr:rowOff>
    </xdr:to>
    <xdr:sp macro="" textlink="">
      <xdr:nvSpPr>
        <xdr:cNvPr id="331" name="円/楕円 330"/>
        <xdr:cNvSpPr/>
      </xdr:nvSpPr>
      <xdr:spPr>
        <a:xfrm>
          <a:off x="15621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83655</xdr:rowOff>
    </xdr:from>
    <xdr:ext cx="736600" cy="259045"/>
    <xdr:sp macro="" textlink="">
      <xdr:nvSpPr>
        <xdr:cNvPr id="332" name="テキスト ボックス 331"/>
        <xdr:cNvSpPr txBox="1"/>
      </xdr:nvSpPr>
      <xdr:spPr>
        <a:xfrm>
          <a:off x="15290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29936</xdr:rowOff>
    </xdr:from>
    <xdr:to>
      <xdr:col>21</xdr:col>
      <xdr:colOff>412750</xdr:colOff>
      <xdr:row>37</xdr:row>
      <xdr:rowOff>131536</xdr:rowOff>
    </xdr:to>
    <xdr:sp macro="" textlink="">
      <xdr:nvSpPr>
        <xdr:cNvPr id="333" name="円/楕円 332"/>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116312</xdr:rowOff>
    </xdr:from>
    <xdr:ext cx="762000" cy="259045"/>
    <xdr:sp macro="" textlink="">
      <xdr:nvSpPr>
        <xdr:cNvPr id="334" name="テキスト ボックス 333"/>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106136</xdr:rowOff>
    </xdr:from>
    <xdr:to>
      <xdr:col>20</xdr:col>
      <xdr:colOff>209550</xdr:colOff>
      <xdr:row>38</xdr:row>
      <xdr:rowOff>36286</xdr:rowOff>
    </xdr:to>
    <xdr:sp macro="" textlink="">
      <xdr:nvSpPr>
        <xdr:cNvPr id="335" name="円/楕円 334"/>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21062</xdr:rowOff>
    </xdr:from>
    <xdr:ext cx="762000" cy="259045"/>
    <xdr:sp macro="" textlink="">
      <xdr:nvSpPr>
        <xdr:cNvPr id="336" name="テキスト ボックス 335"/>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127907</xdr:rowOff>
    </xdr:from>
    <xdr:to>
      <xdr:col>19</xdr:col>
      <xdr:colOff>6350</xdr:colOff>
      <xdr:row>38</xdr:row>
      <xdr:rowOff>58057</xdr:rowOff>
    </xdr:to>
    <xdr:sp macro="" textlink="">
      <xdr:nvSpPr>
        <xdr:cNvPr id="337" name="円/楕円 336"/>
        <xdr:cNvSpPr/>
      </xdr:nvSpPr>
      <xdr:spPr>
        <a:xfrm>
          <a:off x="12954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42834</xdr:rowOff>
    </xdr:from>
    <xdr:ext cx="762000" cy="259045"/>
    <xdr:sp macro="" textlink="">
      <xdr:nvSpPr>
        <xdr:cNvPr id="338" name="テキスト ボックス 337"/>
        <xdr:cNvSpPr txBox="1"/>
      </xdr:nvSpPr>
      <xdr:spPr>
        <a:xfrm>
          <a:off x="12623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臨時財政対策債に係る償還額が増加しているが、その他の償還金については償還が進み高金利によ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借り入れ</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の償還が進んでいるとともに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近年は低金利による資金調達が行われていることから、公債費全体（元利償還金）としては減少して</a:t>
          </a:r>
          <a:r>
            <a:rPr lang="ja-JP" altLang="en-US" sz="1100" b="0" i="0" baseline="0">
              <a:solidFill>
                <a:schemeClr val="dk1"/>
              </a:solidFill>
              <a:effectLst/>
              <a:latin typeface="+mn-lt"/>
              <a:ea typeface="+mn-ea"/>
              <a:cs typeface="+mn-cs"/>
            </a:rPr>
            <a:t>いることより対前年度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の減</a:t>
          </a:r>
          <a:r>
            <a:rPr lang="ja-JP" altLang="ja-JP"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52705</xdr:rowOff>
    </xdr:from>
    <xdr:to>
      <xdr:col>7</xdr:col>
      <xdr:colOff>15875</xdr:colOff>
      <xdr:row>74</xdr:row>
      <xdr:rowOff>86995</xdr:rowOff>
    </xdr:to>
    <xdr:cxnSp macro="">
      <xdr:nvCxnSpPr>
        <xdr:cNvPr id="367" name="直線コネクタ 366"/>
        <xdr:cNvCxnSpPr/>
      </xdr:nvCxnSpPr>
      <xdr:spPr>
        <a:xfrm flipV="1">
          <a:off x="3987800" y="12740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86995</xdr:rowOff>
    </xdr:from>
    <xdr:to>
      <xdr:col>5</xdr:col>
      <xdr:colOff>549275</xdr:colOff>
      <xdr:row>74</xdr:row>
      <xdr:rowOff>115570</xdr:rowOff>
    </xdr:to>
    <xdr:cxnSp macro="">
      <xdr:nvCxnSpPr>
        <xdr:cNvPr id="370" name="直線コネクタ 369"/>
        <xdr:cNvCxnSpPr/>
      </xdr:nvCxnSpPr>
      <xdr:spPr>
        <a:xfrm flipV="1">
          <a:off x="3098800" y="12774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115570</xdr:rowOff>
    </xdr:from>
    <xdr:to>
      <xdr:col>4</xdr:col>
      <xdr:colOff>346075</xdr:colOff>
      <xdr:row>74</xdr:row>
      <xdr:rowOff>132715</xdr:rowOff>
    </xdr:to>
    <xdr:cxnSp macro="">
      <xdr:nvCxnSpPr>
        <xdr:cNvPr id="373" name="直線コネクタ 372"/>
        <xdr:cNvCxnSpPr/>
      </xdr:nvCxnSpPr>
      <xdr:spPr>
        <a:xfrm flipV="1">
          <a:off x="2209800" y="12802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132715</xdr:rowOff>
    </xdr:from>
    <xdr:to>
      <xdr:col>3</xdr:col>
      <xdr:colOff>142875</xdr:colOff>
      <xdr:row>74</xdr:row>
      <xdr:rowOff>155575</xdr:rowOff>
    </xdr:to>
    <xdr:cxnSp macro="">
      <xdr:nvCxnSpPr>
        <xdr:cNvPr id="376" name="直線コネクタ 375"/>
        <xdr:cNvCxnSpPr/>
      </xdr:nvCxnSpPr>
      <xdr:spPr>
        <a:xfrm flipV="1">
          <a:off x="1320800" y="128200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80" name="テキスト ボックス 379"/>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1905</xdr:rowOff>
    </xdr:from>
    <xdr:to>
      <xdr:col>7</xdr:col>
      <xdr:colOff>66675</xdr:colOff>
      <xdr:row>74</xdr:row>
      <xdr:rowOff>103505</xdr:rowOff>
    </xdr:to>
    <xdr:sp macro="" textlink="">
      <xdr:nvSpPr>
        <xdr:cNvPr id="386" name="円/楕円 385"/>
        <xdr:cNvSpPr/>
      </xdr:nvSpPr>
      <xdr:spPr>
        <a:xfrm>
          <a:off x="47752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18432</xdr:rowOff>
    </xdr:from>
    <xdr:ext cx="762000" cy="259045"/>
    <xdr:sp macro="" textlink="">
      <xdr:nvSpPr>
        <xdr:cNvPr id="387" name="公債費該当値テキスト"/>
        <xdr:cNvSpPr txBox="1"/>
      </xdr:nvSpPr>
      <xdr:spPr>
        <a:xfrm>
          <a:off x="49149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36195</xdr:rowOff>
    </xdr:from>
    <xdr:to>
      <xdr:col>5</xdr:col>
      <xdr:colOff>600075</xdr:colOff>
      <xdr:row>74</xdr:row>
      <xdr:rowOff>137795</xdr:rowOff>
    </xdr:to>
    <xdr:sp macro="" textlink="">
      <xdr:nvSpPr>
        <xdr:cNvPr id="388" name="円/楕円 387"/>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147972</xdr:rowOff>
    </xdr:from>
    <xdr:ext cx="736600" cy="259045"/>
    <xdr:sp macro="" textlink="">
      <xdr:nvSpPr>
        <xdr:cNvPr id="389" name="テキスト ボックス 388"/>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64770</xdr:rowOff>
    </xdr:from>
    <xdr:to>
      <xdr:col>4</xdr:col>
      <xdr:colOff>396875</xdr:colOff>
      <xdr:row>74</xdr:row>
      <xdr:rowOff>166370</xdr:rowOff>
    </xdr:to>
    <xdr:sp macro="" textlink="">
      <xdr:nvSpPr>
        <xdr:cNvPr id="390" name="円/楕円 389"/>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5097</xdr:rowOff>
    </xdr:from>
    <xdr:ext cx="762000" cy="259045"/>
    <xdr:sp macro="" textlink="">
      <xdr:nvSpPr>
        <xdr:cNvPr id="391" name="テキスト ボックス 390"/>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81915</xdr:rowOff>
    </xdr:from>
    <xdr:to>
      <xdr:col>3</xdr:col>
      <xdr:colOff>193675</xdr:colOff>
      <xdr:row>75</xdr:row>
      <xdr:rowOff>12065</xdr:rowOff>
    </xdr:to>
    <xdr:sp macro="" textlink="">
      <xdr:nvSpPr>
        <xdr:cNvPr id="392" name="円/楕円 391"/>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22242</xdr:rowOff>
    </xdr:from>
    <xdr:ext cx="762000" cy="259045"/>
    <xdr:sp macro="" textlink="">
      <xdr:nvSpPr>
        <xdr:cNvPr id="393" name="テキスト ボックス 392"/>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104775</xdr:rowOff>
    </xdr:from>
    <xdr:to>
      <xdr:col>1</xdr:col>
      <xdr:colOff>676275</xdr:colOff>
      <xdr:row>75</xdr:row>
      <xdr:rowOff>34925</xdr:rowOff>
    </xdr:to>
    <xdr:sp macro="" textlink="">
      <xdr:nvSpPr>
        <xdr:cNvPr id="394" name="円/楕円 393"/>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45102</xdr:rowOff>
    </xdr:from>
    <xdr:ext cx="762000" cy="259045"/>
    <xdr:sp macro="" textlink="">
      <xdr:nvSpPr>
        <xdr:cNvPr id="395" name="テキスト ボックス 394"/>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扶助費は、介護給付費・生活保護費・児童保育委託費などの伸びが影響し</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。人件</a:t>
          </a:r>
          <a:r>
            <a:rPr lang="ja-JP" altLang="ja-JP" sz="1100" b="0" i="0" baseline="0">
              <a:solidFill>
                <a:schemeClr val="dk1"/>
              </a:solidFill>
              <a:effectLst/>
              <a:latin typeface="+mn-lt"/>
              <a:ea typeface="+mn-ea"/>
              <a:cs typeface="+mn-cs"/>
            </a:rPr>
            <a:t>費は</a:t>
          </a:r>
          <a:r>
            <a:rPr lang="ja-JP" altLang="en-US" sz="1100" b="0" i="0" baseline="0">
              <a:solidFill>
                <a:schemeClr val="dk1"/>
              </a:solidFill>
              <a:effectLst/>
              <a:latin typeface="+mn-lt"/>
              <a:ea typeface="+mn-ea"/>
              <a:cs typeface="+mn-cs"/>
            </a:rPr>
            <a:t>給与改定などにより</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、補助費等は</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などにより、全体としての消費的経費は、</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傾向で推移してきたが、平成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対前年度</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％減、平成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4.7</a:t>
          </a:r>
          <a:r>
            <a:rPr lang="ja-JP" altLang="en-US" sz="1100" b="0" i="0" baseline="0">
              <a:solidFill>
                <a:schemeClr val="dk1"/>
              </a:solidFill>
              <a:effectLst/>
              <a:latin typeface="+mn-lt"/>
              <a:ea typeface="+mn-ea"/>
              <a:cs typeface="+mn-cs"/>
            </a:rPr>
            <a:t>％増となった。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公債費以外も同様に平成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年度までは増傾向</a:t>
          </a:r>
          <a:r>
            <a:rPr lang="ja-JP" altLang="en-US" sz="1100" b="0" i="0" baseline="0">
              <a:solidFill>
                <a:schemeClr val="dk1"/>
              </a:solidFill>
              <a:effectLst/>
              <a:latin typeface="+mn-lt"/>
              <a:ea typeface="+mn-ea"/>
              <a:cs typeface="+mn-cs"/>
            </a:rPr>
            <a:t>で推移し、平成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年度は減となった。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対前年度</a:t>
          </a:r>
          <a:r>
            <a:rPr lang="en-US" altLang="ja-JP" sz="1100" b="0" i="0" baseline="0">
              <a:solidFill>
                <a:schemeClr val="dk1"/>
              </a:solidFill>
              <a:effectLst/>
              <a:latin typeface="+mn-lt"/>
              <a:ea typeface="+mn-ea"/>
              <a:cs typeface="+mn-cs"/>
            </a:rPr>
            <a:t>5.3</a:t>
          </a:r>
          <a:r>
            <a:rPr lang="ja-JP" altLang="en-US" sz="1100" b="0" i="0" baseline="0">
              <a:solidFill>
                <a:schemeClr val="dk1"/>
              </a:solidFill>
              <a:effectLst/>
              <a:latin typeface="+mn-lt"/>
              <a:ea typeface="+mn-ea"/>
              <a:cs typeface="+mn-cs"/>
            </a:rPr>
            <a:t>ポイント増加</a:t>
          </a:r>
          <a:r>
            <a:rPr lang="ja-JP" altLang="ja-JP" sz="1100" b="0" i="0" baseline="0">
              <a:solidFill>
                <a:schemeClr val="dk1"/>
              </a:solidFill>
              <a:effectLst/>
              <a:latin typeface="+mn-lt"/>
              <a:ea typeface="+mn-ea"/>
              <a:cs typeface="+mn-cs"/>
            </a:rPr>
            <a:t>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79</xdr:row>
      <xdr:rowOff>42418</xdr:rowOff>
    </xdr:to>
    <xdr:cxnSp macro="">
      <xdr:nvCxnSpPr>
        <xdr:cNvPr id="426" name="直線コネクタ 425"/>
        <xdr:cNvCxnSpPr/>
      </xdr:nvCxnSpPr>
      <xdr:spPr>
        <a:xfrm>
          <a:off x="15671800" y="1334465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78</xdr:row>
      <xdr:rowOff>26415</xdr:rowOff>
    </xdr:to>
    <xdr:cxnSp macro="">
      <xdr:nvCxnSpPr>
        <xdr:cNvPr id="429" name="直線コネクタ 428"/>
        <xdr:cNvCxnSpPr/>
      </xdr:nvCxnSpPr>
      <xdr:spPr>
        <a:xfrm flipV="1">
          <a:off x="14782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26415</xdr:rowOff>
    </xdr:from>
    <xdr:to>
      <xdr:col>21</xdr:col>
      <xdr:colOff>361950</xdr:colOff>
      <xdr:row>78</xdr:row>
      <xdr:rowOff>81280</xdr:rowOff>
    </xdr:to>
    <xdr:cxnSp macro="">
      <xdr:nvCxnSpPr>
        <xdr:cNvPr id="432" name="直線コネクタ 431"/>
        <xdr:cNvCxnSpPr/>
      </xdr:nvCxnSpPr>
      <xdr:spPr>
        <a:xfrm flipV="1">
          <a:off x="13893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78</xdr:row>
      <xdr:rowOff>81280</xdr:rowOff>
    </xdr:to>
    <xdr:cxnSp macro="">
      <xdr:nvCxnSpPr>
        <xdr:cNvPr id="435" name="直線コネクタ 434"/>
        <xdr:cNvCxnSpPr/>
      </xdr:nvCxnSpPr>
      <xdr:spPr>
        <a:xfrm>
          <a:off x="13004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9" name="テキスト ボックス 438"/>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163068</xdr:rowOff>
    </xdr:from>
    <xdr:to>
      <xdr:col>24</xdr:col>
      <xdr:colOff>82550</xdr:colOff>
      <xdr:row>79</xdr:row>
      <xdr:rowOff>93218</xdr:rowOff>
    </xdr:to>
    <xdr:sp macro="" textlink="">
      <xdr:nvSpPr>
        <xdr:cNvPr id="445" name="円/楕円 444"/>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135145</xdr:rowOff>
    </xdr:from>
    <xdr:ext cx="762000" cy="259045"/>
    <xdr:sp macro="" textlink="">
      <xdr:nvSpPr>
        <xdr:cNvPr id="446"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47" name="円/楕円 446"/>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8" name="テキスト ボックス 447"/>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49" name="円/楕円 448"/>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0" name="テキスト ボックス 449"/>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1" name="円/楕円 450"/>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2" name="テキスト ボックス 451"/>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53" name="円/楕円 452"/>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89425</xdr:rowOff>
    </xdr:from>
    <xdr:ext cx="762000" cy="259045"/>
    <xdr:sp macro="" textlink="">
      <xdr:nvSpPr>
        <xdr:cNvPr id="454" name="テキスト ボックス 453"/>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神奈川県藤沢市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18605</xdr:rowOff>
    </xdr:from>
    <xdr:to>
      <xdr:col>4</xdr:col>
      <xdr:colOff>1117600</xdr:colOff>
      <xdr:row>17</xdr:row>
      <xdr:rowOff>69698</xdr:rowOff>
    </xdr:to>
    <xdr:cxnSp macro="">
      <xdr:nvCxnSpPr>
        <xdr:cNvPr id="48" name="直線コネクタ 47"/>
        <xdr:cNvCxnSpPr/>
      </xdr:nvCxnSpPr>
      <xdr:spPr bwMode="auto">
        <a:xfrm flipV="1">
          <a:off x="5003800" y="2980880"/>
          <a:ext cx="647700" cy="5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3382</xdr:rowOff>
    </xdr:from>
    <xdr:ext cx="762000" cy="259045"/>
    <xdr:sp macro="" textlink="">
      <xdr:nvSpPr>
        <xdr:cNvPr id="49" name="人口1人当たり決算額の推移平均値テキスト130"/>
        <xdr:cNvSpPr txBox="1"/>
      </xdr:nvSpPr>
      <xdr:spPr>
        <a:xfrm>
          <a:off x="5740400" y="29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66314</xdr:rowOff>
    </xdr:from>
    <xdr:to>
      <xdr:col>4</xdr:col>
      <xdr:colOff>469900</xdr:colOff>
      <xdr:row>17</xdr:row>
      <xdr:rowOff>69698</xdr:rowOff>
    </xdr:to>
    <xdr:cxnSp macro="">
      <xdr:nvCxnSpPr>
        <xdr:cNvPr id="51" name="直線コネクタ 50"/>
        <xdr:cNvCxnSpPr/>
      </xdr:nvCxnSpPr>
      <xdr:spPr bwMode="auto">
        <a:xfrm>
          <a:off x="4305300" y="3028589"/>
          <a:ext cx="698500" cy="3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11976</xdr:rowOff>
    </xdr:from>
    <xdr:to>
      <xdr:col>3</xdr:col>
      <xdr:colOff>904875</xdr:colOff>
      <xdr:row>17</xdr:row>
      <xdr:rowOff>66314</xdr:rowOff>
    </xdr:to>
    <xdr:cxnSp macro="">
      <xdr:nvCxnSpPr>
        <xdr:cNvPr id="54" name="直線コネクタ 53"/>
        <xdr:cNvCxnSpPr/>
      </xdr:nvCxnSpPr>
      <xdr:spPr bwMode="auto">
        <a:xfrm>
          <a:off x="3606800" y="2974251"/>
          <a:ext cx="698500" cy="5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157389</xdr:rowOff>
    </xdr:from>
    <xdr:to>
      <xdr:col>3</xdr:col>
      <xdr:colOff>206375</xdr:colOff>
      <xdr:row>17</xdr:row>
      <xdr:rowOff>11976</xdr:rowOff>
    </xdr:to>
    <xdr:cxnSp macro="">
      <xdr:nvCxnSpPr>
        <xdr:cNvPr id="57" name="直線コネクタ 56"/>
        <xdr:cNvCxnSpPr/>
      </xdr:nvCxnSpPr>
      <xdr:spPr bwMode="auto">
        <a:xfrm>
          <a:off x="2908300" y="2948214"/>
          <a:ext cx="698500" cy="26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75351</xdr:rowOff>
    </xdr:from>
    <xdr:ext cx="762000" cy="259045"/>
    <xdr:sp macro="" textlink="">
      <xdr:nvSpPr>
        <xdr:cNvPr id="61" name="テキスト ボックス 60"/>
        <xdr:cNvSpPr txBox="1"/>
      </xdr:nvSpPr>
      <xdr:spPr>
        <a:xfrm>
          <a:off x="25273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139255</xdr:rowOff>
    </xdr:from>
    <xdr:to>
      <xdr:col>5</xdr:col>
      <xdr:colOff>34925</xdr:colOff>
      <xdr:row>17</xdr:row>
      <xdr:rowOff>69405</xdr:rowOff>
    </xdr:to>
    <xdr:sp macro="" textlink="">
      <xdr:nvSpPr>
        <xdr:cNvPr id="67" name="円/楕円 66"/>
        <xdr:cNvSpPr/>
      </xdr:nvSpPr>
      <xdr:spPr bwMode="auto">
        <a:xfrm>
          <a:off x="5600700" y="293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155782</xdr:rowOff>
    </xdr:from>
    <xdr:ext cx="762000" cy="259045"/>
    <xdr:sp macro="" textlink="">
      <xdr:nvSpPr>
        <xdr:cNvPr id="68" name="人口1人当たり決算額の推移該当値テキスト130"/>
        <xdr:cNvSpPr txBox="1"/>
      </xdr:nvSpPr>
      <xdr:spPr>
        <a:xfrm>
          <a:off x="5740400" y="27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18898</xdr:rowOff>
    </xdr:from>
    <xdr:to>
      <xdr:col>4</xdr:col>
      <xdr:colOff>520700</xdr:colOff>
      <xdr:row>17</xdr:row>
      <xdr:rowOff>120498</xdr:rowOff>
    </xdr:to>
    <xdr:sp macro="" textlink="">
      <xdr:nvSpPr>
        <xdr:cNvPr id="69" name="円/楕円 68"/>
        <xdr:cNvSpPr/>
      </xdr:nvSpPr>
      <xdr:spPr bwMode="auto">
        <a:xfrm>
          <a:off x="4953000" y="2981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105275</xdr:rowOff>
    </xdr:from>
    <xdr:ext cx="736600" cy="259045"/>
    <xdr:sp macro="" textlink="">
      <xdr:nvSpPr>
        <xdr:cNvPr id="70" name="テキスト ボックス 69"/>
        <xdr:cNvSpPr txBox="1"/>
      </xdr:nvSpPr>
      <xdr:spPr>
        <a:xfrm>
          <a:off x="4622800" y="3067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15514</xdr:rowOff>
    </xdr:from>
    <xdr:to>
      <xdr:col>3</xdr:col>
      <xdr:colOff>955675</xdr:colOff>
      <xdr:row>17</xdr:row>
      <xdr:rowOff>117114</xdr:rowOff>
    </xdr:to>
    <xdr:sp macro="" textlink="">
      <xdr:nvSpPr>
        <xdr:cNvPr id="71" name="円/楕円 70"/>
        <xdr:cNvSpPr/>
      </xdr:nvSpPr>
      <xdr:spPr bwMode="auto">
        <a:xfrm>
          <a:off x="4254500" y="297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101891</xdr:rowOff>
    </xdr:from>
    <xdr:ext cx="762000" cy="259045"/>
    <xdr:sp macro="" textlink="">
      <xdr:nvSpPr>
        <xdr:cNvPr id="72" name="テキスト ボックス 71"/>
        <xdr:cNvSpPr txBox="1"/>
      </xdr:nvSpPr>
      <xdr:spPr>
        <a:xfrm>
          <a:off x="3924300" y="30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132626</xdr:rowOff>
    </xdr:from>
    <xdr:to>
      <xdr:col>3</xdr:col>
      <xdr:colOff>257175</xdr:colOff>
      <xdr:row>17</xdr:row>
      <xdr:rowOff>62776</xdr:rowOff>
    </xdr:to>
    <xdr:sp macro="" textlink="">
      <xdr:nvSpPr>
        <xdr:cNvPr id="73" name="円/楕円 72"/>
        <xdr:cNvSpPr/>
      </xdr:nvSpPr>
      <xdr:spPr bwMode="auto">
        <a:xfrm>
          <a:off x="3556000" y="292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47553</xdr:rowOff>
    </xdr:from>
    <xdr:ext cx="762000" cy="259045"/>
    <xdr:sp macro="" textlink="">
      <xdr:nvSpPr>
        <xdr:cNvPr id="74" name="テキスト ボックス 73"/>
        <xdr:cNvSpPr txBox="1"/>
      </xdr:nvSpPr>
      <xdr:spPr>
        <a:xfrm>
          <a:off x="3225800" y="3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106589</xdr:rowOff>
    </xdr:from>
    <xdr:to>
      <xdr:col>2</xdr:col>
      <xdr:colOff>692150</xdr:colOff>
      <xdr:row>17</xdr:row>
      <xdr:rowOff>36739</xdr:rowOff>
    </xdr:to>
    <xdr:sp macro="" textlink="">
      <xdr:nvSpPr>
        <xdr:cNvPr id="75" name="円/楕円 74"/>
        <xdr:cNvSpPr/>
      </xdr:nvSpPr>
      <xdr:spPr bwMode="auto">
        <a:xfrm>
          <a:off x="2857500" y="289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46916</xdr:rowOff>
    </xdr:from>
    <xdr:ext cx="762000" cy="259045"/>
    <xdr:sp macro="" textlink="">
      <xdr:nvSpPr>
        <xdr:cNvPr id="76" name="テキスト ボックス 75"/>
        <xdr:cNvSpPr txBox="1"/>
      </xdr:nvSpPr>
      <xdr:spPr>
        <a:xfrm>
          <a:off x="25273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24881</xdr:rowOff>
    </xdr:from>
    <xdr:to>
      <xdr:col>4</xdr:col>
      <xdr:colOff>1117600</xdr:colOff>
      <xdr:row>37</xdr:row>
      <xdr:rowOff>54240</xdr:rowOff>
    </xdr:to>
    <xdr:cxnSp macro="">
      <xdr:nvCxnSpPr>
        <xdr:cNvPr id="111" name="直線コネクタ 110"/>
        <xdr:cNvCxnSpPr/>
      </xdr:nvCxnSpPr>
      <xdr:spPr bwMode="auto">
        <a:xfrm>
          <a:off x="5003800" y="7149581"/>
          <a:ext cx="6477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24881</xdr:rowOff>
    </xdr:from>
    <xdr:to>
      <xdr:col>4</xdr:col>
      <xdr:colOff>469900</xdr:colOff>
      <xdr:row>37</xdr:row>
      <xdr:rowOff>25894</xdr:rowOff>
    </xdr:to>
    <xdr:cxnSp macro="">
      <xdr:nvCxnSpPr>
        <xdr:cNvPr id="114" name="直線コネクタ 113"/>
        <xdr:cNvCxnSpPr/>
      </xdr:nvCxnSpPr>
      <xdr:spPr bwMode="auto">
        <a:xfrm flipV="1">
          <a:off x="4305300" y="7149581"/>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25894</xdr:rowOff>
    </xdr:from>
    <xdr:to>
      <xdr:col>3</xdr:col>
      <xdr:colOff>904875</xdr:colOff>
      <xdr:row>37</xdr:row>
      <xdr:rowOff>62861</xdr:rowOff>
    </xdr:to>
    <xdr:cxnSp macro="">
      <xdr:nvCxnSpPr>
        <xdr:cNvPr id="117" name="直線コネクタ 116"/>
        <xdr:cNvCxnSpPr/>
      </xdr:nvCxnSpPr>
      <xdr:spPr bwMode="auto">
        <a:xfrm flipV="1">
          <a:off x="3606800" y="7150594"/>
          <a:ext cx="698500" cy="3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17729</xdr:rowOff>
    </xdr:from>
    <xdr:to>
      <xdr:col>3</xdr:col>
      <xdr:colOff>206375</xdr:colOff>
      <xdr:row>37</xdr:row>
      <xdr:rowOff>62861</xdr:rowOff>
    </xdr:to>
    <xdr:cxnSp macro="">
      <xdr:nvCxnSpPr>
        <xdr:cNvPr id="120" name="直線コネクタ 119"/>
        <xdr:cNvCxnSpPr/>
      </xdr:nvCxnSpPr>
      <xdr:spPr bwMode="auto">
        <a:xfrm>
          <a:off x="2908300" y="6970979"/>
          <a:ext cx="698500" cy="216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97589</xdr:rowOff>
    </xdr:from>
    <xdr:ext cx="762000" cy="259045"/>
    <xdr:sp macro="" textlink="">
      <xdr:nvSpPr>
        <xdr:cNvPr id="124" name="テキスト ボックス 123"/>
        <xdr:cNvSpPr txBox="1"/>
      </xdr:nvSpPr>
      <xdr:spPr>
        <a:xfrm>
          <a:off x="25273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3440</xdr:rowOff>
    </xdr:from>
    <xdr:to>
      <xdr:col>5</xdr:col>
      <xdr:colOff>34925</xdr:colOff>
      <xdr:row>37</xdr:row>
      <xdr:rowOff>105040</xdr:rowOff>
    </xdr:to>
    <xdr:sp macro="" textlink="">
      <xdr:nvSpPr>
        <xdr:cNvPr id="130" name="円/楕円 129"/>
        <xdr:cNvSpPr/>
      </xdr:nvSpPr>
      <xdr:spPr bwMode="auto">
        <a:xfrm>
          <a:off x="5600700" y="712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146967</xdr:rowOff>
    </xdr:from>
    <xdr:ext cx="762000" cy="259045"/>
    <xdr:sp macro="" textlink="">
      <xdr:nvSpPr>
        <xdr:cNvPr id="131" name="人口1人当たり決算額の推移該当値テキスト445"/>
        <xdr:cNvSpPr txBox="1"/>
      </xdr:nvSpPr>
      <xdr:spPr>
        <a:xfrm>
          <a:off x="5740400" y="710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145531</xdr:rowOff>
    </xdr:from>
    <xdr:to>
      <xdr:col>4</xdr:col>
      <xdr:colOff>520700</xdr:colOff>
      <xdr:row>37</xdr:row>
      <xdr:rowOff>75681</xdr:rowOff>
    </xdr:to>
    <xdr:sp macro="" textlink="">
      <xdr:nvSpPr>
        <xdr:cNvPr id="132" name="円/楕円 131"/>
        <xdr:cNvSpPr/>
      </xdr:nvSpPr>
      <xdr:spPr bwMode="auto">
        <a:xfrm>
          <a:off x="4953000" y="709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60458</xdr:rowOff>
    </xdr:from>
    <xdr:ext cx="736600" cy="259045"/>
    <xdr:sp macro="" textlink="">
      <xdr:nvSpPr>
        <xdr:cNvPr id="133" name="テキスト ボックス 132"/>
        <xdr:cNvSpPr txBox="1"/>
      </xdr:nvSpPr>
      <xdr:spPr>
        <a:xfrm>
          <a:off x="4622800" y="718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146544</xdr:rowOff>
    </xdr:from>
    <xdr:to>
      <xdr:col>3</xdr:col>
      <xdr:colOff>955675</xdr:colOff>
      <xdr:row>37</xdr:row>
      <xdr:rowOff>76694</xdr:rowOff>
    </xdr:to>
    <xdr:sp macro="" textlink="">
      <xdr:nvSpPr>
        <xdr:cNvPr id="134" name="円/楕円 133"/>
        <xdr:cNvSpPr/>
      </xdr:nvSpPr>
      <xdr:spPr bwMode="auto">
        <a:xfrm>
          <a:off x="4254500" y="709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61471</xdr:rowOff>
    </xdr:from>
    <xdr:ext cx="762000" cy="259045"/>
    <xdr:sp macro="" textlink="">
      <xdr:nvSpPr>
        <xdr:cNvPr id="135" name="テキスト ボックス 134"/>
        <xdr:cNvSpPr txBox="1"/>
      </xdr:nvSpPr>
      <xdr:spPr>
        <a:xfrm>
          <a:off x="3924300" y="718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12061</xdr:rowOff>
    </xdr:from>
    <xdr:to>
      <xdr:col>3</xdr:col>
      <xdr:colOff>257175</xdr:colOff>
      <xdr:row>37</xdr:row>
      <xdr:rowOff>113661</xdr:rowOff>
    </xdr:to>
    <xdr:sp macro="" textlink="">
      <xdr:nvSpPr>
        <xdr:cNvPr id="136" name="円/楕円 135"/>
        <xdr:cNvSpPr/>
      </xdr:nvSpPr>
      <xdr:spPr bwMode="auto">
        <a:xfrm>
          <a:off x="3556000" y="713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98438</xdr:rowOff>
    </xdr:from>
    <xdr:ext cx="762000" cy="259045"/>
    <xdr:sp macro="" textlink="">
      <xdr:nvSpPr>
        <xdr:cNvPr id="137" name="テキスト ボックス 136"/>
        <xdr:cNvSpPr txBox="1"/>
      </xdr:nvSpPr>
      <xdr:spPr>
        <a:xfrm>
          <a:off x="3225800" y="722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309829</xdr:rowOff>
    </xdr:from>
    <xdr:to>
      <xdr:col>2</xdr:col>
      <xdr:colOff>692150</xdr:colOff>
      <xdr:row>36</xdr:row>
      <xdr:rowOff>68529</xdr:rowOff>
    </xdr:to>
    <xdr:sp macro="" textlink="">
      <xdr:nvSpPr>
        <xdr:cNvPr id="138" name="円/楕円 137"/>
        <xdr:cNvSpPr/>
      </xdr:nvSpPr>
      <xdr:spPr bwMode="auto">
        <a:xfrm>
          <a:off x="28575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78706</xdr:rowOff>
    </xdr:from>
    <xdr:ext cx="762000" cy="259045"/>
    <xdr:sp macro="" textlink="">
      <xdr:nvSpPr>
        <xdr:cNvPr id="139" name="テキスト ボックス 138"/>
        <xdr:cNvSpPr txBox="1"/>
      </xdr:nvSpPr>
      <xdr:spPr>
        <a:xfrm>
          <a:off x="2527300" y="668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財政調整基金残高については、平成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億円積立を行ったが、平成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年度は市民公募債の一括償還と地方消費税交付金等減収補てんのため取り崩しを行った。平成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年度は法人市民税が増収になったことから１０億円積み立てた。平成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年度以降は果実の積み立てにとどまって</a:t>
          </a:r>
          <a:r>
            <a:rPr lang="ja-JP" altLang="en-US" sz="1100" b="0" i="0" baseline="0">
              <a:solidFill>
                <a:schemeClr val="dk1"/>
              </a:solidFill>
              <a:effectLst/>
              <a:latin typeface="+mn-lt"/>
              <a:ea typeface="+mn-ea"/>
              <a:cs typeface="+mn-cs"/>
            </a:rPr>
            <a:t>いた。</a:t>
          </a:r>
          <a:endParaRPr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年度は１０億円の積み立てを行った。</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実質収支額については、平成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年度は、法人市民税の大幅増により</a:t>
          </a:r>
          <a:r>
            <a:rPr kumimoji="1" lang="en-US" altLang="ja-JP" sz="1100" b="0" i="0" baseline="0">
              <a:solidFill>
                <a:schemeClr val="dk1"/>
              </a:solidFill>
              <a:effectLst/>
              <a:latin typeface="+mn-lt"/>
              <a:ea typeface="+mn-ea"/>
              <a:cs typeface="+mn-cs"/>
            </a:rPr>
            <a:t>10,796</a:t>
          </a:r>
          <a:r>
            <a:rPr kumimoji="1" lang="ja-JP" altLang="en-US"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年度は、地方消費税交付金の増があるも、</a:t>
          </a:r>
          <a:r>
            <a:rPr kumimoji="1" lang="ja-JP" altLang="ja-JP" sz="1100" b="0" i="0" baseline="0">
              <a:solidFill>
                <a:schemeClr val="dk1"/>
              </a:solidFill>
              <a:effectLst/>
              <a:latin typeface="+mn-lt"/>
              <a:ea typeface="+mn-ea"/>
              <a:cs typeface="+mn-cs"/>
            </a:rPr>
            <a:t>法人市民税の減</a:t>
          </a:r>
          <a:r>
            <a:rPr kumimoji="1" lang="ja-JP" altLang="en-US"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4,736</a:t>
          </a:r>
          <a:r>
            <a:rPr kumimoji="1" lang="ja-JP" altLang="en-US" sz="1100" b="0" i="0" baseline="0">
              <a:solidFill>
                <a:schemeClr val="dk1"/>
              </a:solidFill>
              <a:effectLst/>
              <a:latin typeface="+mn-lt"/>
              <a:ea typeface="+mn-ea"/>
              <a:cs typeface="+mn-cs"/>
            </a:rPr>
            <a:t>百万円。</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結果、実質単年度収支は△</a:t>
          </a:r>
          <a:r>
            <a:rPr kumimoji="1" lang="en-US" altLang="ja-JP" sz="1100" b="0" i="0" baseline="0">
              <a:solidFill>
                <a:schemeClr val="dk1"/>
              </a:solidFill>
              <a:effectLst/>
              <a:latin typeface="+mn-lt"/>
              <a:ea typeface="+mn-ea"/>
              <a:cs typeface="+mn-cs"/>
            </a:rPr>
            <a:t>6,059</a:t>
          </a:r>
          <a:r>
            <a:rPr kumimoji="1" lang="ja-JP" altLang="en-US" sz="1100" b="0" i="0" baseline="0">
              <a:solidFill>
                <a:schemeClr val="dk1"/>
              </a:solidFill>
              <a:effectLst/>
              <a:latin typeface="+mn-lt"/>
              <a:ea typeface="+mn-ea"/>
              <a:cs typeface="+mn-cs"/>
            </a:rPr>
            <a:t>百万円となった。</a:t>
          </a:r>
          <a:endParaRPr kumimoji="1" lang="en-US" altLang="ja-JP" sz="1100" b="0" i="0" baseline="0">
            <a:solidFill>
              <a:schemeClr val="dk1"/>
            </a:solidFill>
            <a:effectLst/>
            <a:latin typeface="+mn-lt"/>
            <a:ea typeface="+mn-ea"/>
            <a:cs typeface="+mn-cs"/>
          </a:endParaRPr>
        </a:p>
        <a:p>
          <a:pPr rtl="0" eaLnBrk="1" fontAlgn="auto" latinLnBrk="0" hangingPunct="1"/>
          <a:endParaRPr kumimoji="1" lang="en-US" altLang="ja-JP" sz="1100" b="0" i="0" baseline="0">
            <a:solidFill>
              <a:schemeClr val="dk1"/>
            </a:solidFill>
            <a:effectLst/>
            <a:latin typeface="+mn-lt"/>
            <a:ea typeface="+mn-ea"/>
            <a:cs typeface="+mn-cs"/>
          </a:endParaRPr>
        </a:p>
        <a:p>
          <a:pPr rtl="0" eaLnBrk="1" fontAlgn="auto" latinLnBrk="0" hangingPunct="1"/>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年度までは、公営事業会計で一部赤字事業があったが、平成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年度以降は、一般会計等、公営事業会計、公営企業会計ともに黒字となっている。黒字額が増加しているのは、公営企業会計の市民病院事業が平成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年度から診断「</a:t>
          </a:r>
          <a:r>
            <a:rPr lang="ja-JP" altLang="en-US" sz="1100" b="0" i="0" baseline="0">
              <a:solidFill>
                <a:schemeClr val="dk1"/>
              </a:solidFill>
              <a:effectLst/>
              <a:latin typeface="+mn-lt"/>
              <a:ea typeface="+mn-ea"/>
              <a:cs typeface="+mn-cs"/>
            </a:rPr>
            <a:t>群</a:t>
          </a:r>
          <a:r>
            <a:rPr lang="ja-JP" altLang="ja-JP" sz="1100" b="0" i="0" baseline="0">
              <a:solidFill>
                <a:schemeClr val="dk1"/>
              </a:solidFill>
              <a:effectLst/>
              <a:latin typeface="+mn-lt"/>
              <a:ea typeface="+mn-ea"/>
              <a:cs typeface="+mn-cs"/>
            </a:rPr>
            <a:t>」分類包括評価に移行したためである。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年度において、市民病院事業の総収益は、前年度と比較し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減少しており、総費用は</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増加している。収支差引額は前年度より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2,776,033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2,476,280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年度決算は</a:t>
          </a:r>
          <a:r>
            <a:rPr lang="en-US" altLang="ja-JP" sz="1100" b="0" i="0" baseline="0">
              <a:solidFill>
                <a:schemeClr val="dk1"/>
              </a:solidFill>
              <a:effectLst/>
              <a:latin typeface="+mn-lt"/>
              <a:ea typeface="+mn-ea"/>
              <a:cs typeface="+mn-cs"/>
            </a:rPr>
            <a:t>289,753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の純</a:t>
          </a:r>
          <a:r>
            <a:rPr lang="ja-JP" altLang="en-US" sz="1100" b="0" i="0" baseline="0">
              <a:solidFill>
                <a:schemeClr val="dk1"/>
              </a:solidFill>
              <a:effectLst/>
              <a:latin typeface="+mn-lt"/>
              <a:ea typeface="+mn-ea"/>
              <a:cs typeface="+mn-cs"/>
            </a:rPr>
            <a:t>損益</a:t>
          </a:r>
          <a:r>
            <a:rPr lang="ja-JP" altLang="ja-JP" sz="1100" b="0" i="0" baseline="0">
              <a:solidFill>
                <a:schemeClr val="dk1"/>
              </a:solidFill>
              <a:effectLst/>
              <a:latin typeface="+mn-lt"/>
              <a:ea typeface="+mn-ea"/>
              <a:cs typeface="+mn-cs"/>
            </a:rPr>
            <a:t>を生じている。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下水道事業の収支差引額は</a:t>
          </a:r>
          <a:r>
            <a:rPr lang="en-US" altLang="ja-JP" sz="1100" b="0" i="0" baseline="0">
              <a:solidFill>
                <a:schemeClr val="dk1"/>
              </a:solidFill>
              <a:effectLst/>
              <a:latin typeface="+mn-lt"/>
              <a:ea typeface="+mn-ea"/>
              <a:cs typeface="+mn-cs"/>
            </a:rPr>
            <a:t>163,001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年度決算は</a:t>
          </a:r>
          <a:r>
            <a:rPr lang="en-US" altLang="ja-JP" sz="1100" b="0" i="0" baseline="0">
              <a:solidFill>
                <a:schemeClr val="dk1"/>
              </a:solidFill>
              <a:effectLst/>
              <a:latin typeface="+mn-lt"/>
              <a:ea typeface="+mn-ea"/>
              <a:cs typeface="+mn-cs"/>
            </a:rPr>
            <a:t>186,422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の純利益を生じている。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元利償還金等では、償還が進み高金利による借り入れ年度の償還が進んでいるとともに、近年は低金利による資金調達が行われていることから、元利償還金は</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債務負担行為に基づく支出額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、公共事業用地</a:t>
          </a:r>
          <a:r>
            <a:rPr lang="ja-JP" altLang="en-US" sz="1100" b="0" i="0" baseline="0">
              <a:solidFill>
                <a:schemeClr val="dk1"/>
              </a:solidFill>
              <a:effectLst/>
              <a:latin typeface="+mn-lt"/>
              <a:ea typeface="+mn-ea"/>
              <a:cs typeface="+mn-cs"/>
            </a:rPr>
            <a:t>について、平成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年度までに</a:t>
          </a:r>
          <a:r>
            <a:rPr lang="ja-JP" altLang="ja-JP" sz="1100" b="0" i="0" baseline="0">
              <a:solidFill>
                <a:schemeClr val="dk1"/>
              </a:solidFill>
              <a:effectLst/>
              <a:latin typeface="+mn-lt"/>
              <a:ea typeface="+mn-ea"/>
              <a:cs typeface="+mn-cs"/>
            </a:rPr>
            <a:t>取得</a:t>
          </a:r>
          <a:r>
            <a:rPr lang="ja-JP" altLang="en-US" sz="1100" b="0" i="0" baseline="0">
              <a:solidFill>
                <a:schemeClr val="dk1"/>
              </a:solidFill>
              <a:effectLst/>
              <a:latin typeface="+mn-lt"/>
              <a:ea typeface="+mn-ea"/>
              <a:cs typeface="+mn-cs"/>
            </a:rPr>
            <a:t>した長期保有が減するも、平成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年度の取得額が</a:t>
          </a:r>
          <a:r>
            <a:rPr lang="ja-JP" altLang="ja-JP" sz="1100" b="0" i="0" baseline="0">
              <a:solidFill>
                <a:schemeClr val="dk1"/>
              </a:solidFill>
              <a:effectLst/>
              <a:latin typeface="+mn-lt"/>
              <a:ea typeface="+mn-ea"/>
              <a:cs typeface="+mn-cs"/>
            </a:rPr>
            <a:t>増となったことによ</a:t>
          </a:r>
          <a:r>
            <a:rPr lang="ja-JP" altLang="en-US" sz="1100" b="0" i="0" baseline="0">
              <a:solidFill>
                <a:schemeClr val="dk1"/>
              </a:solidFill>
              <a:effectLst/>
              <a:latin typeface="+mn-lt"/>
              <a:ea typeface="+mn-ea"/>
              <a:cs typeface="+mn-cs"/>
            </a:rPr>
            <a:t>り増額している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算入公債費等は、平成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年度までの額に特定財源を加えるとほぼ横ばいとなっている。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実質公債費比率の分子は、災害復旧費等係る基準財政需要額の増加があるも、元利償還金の減などにより減額している。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充当可能財源等ともに減少傾向にある。将来負担額については、一般会計に係る地方債現在高が償還が進んでいるため減少した。また、債務負担行為に基づく支出予定額については、土地開発公社公共事業用地取得が大きく減少していることにより全体的に減少した。公営企業債等繰入見込額についても年々減少している。充当可能財源等については、充当可能基金が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年度財政調整基金を積立てたことにより大きく増加し、基準財政需要額算入見込額については、算入される地方債の現在高が減少している。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140492270</v>
      </c>
      <c r="BO4" s="349"/>
      <c r="BP4" s="349"/>
      <c r="BQ4" s="349"/>
      <c r="BR4" s="349"/>
      <c r="BS4" s="349"/>
      <c r="BT4" s="349"/>
      <c r="BU4" s="350"/>
      <c r="BV4" s="348">
        <v>135518089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13.9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135028333</v>
      </c>
      <c r="BO5" s="386"/>
      <c r="BP5" s="386"/>
      <c r="BQ5" s="386"/>
      <c r="BR5" s="386"/>
      <c r="BS5" s="386"/>
      <c r="BT5" s="386"/>
      <c r="BU5" s="387"/>
      <c r="BV5" s="385">
        <v>124353435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92.6</v>
      </c>
      <c r="CU5" s="383"/>
      <c r="CV5" s="383"/>
      <c r="CW5" s="383"/>
      <c r="CX5" s="383"/>
      <c r="CY5" s="383"/>
      <c r="CZ5" s="383"/>
      <c r="DA5" s="384"/>
      <c r="DB5" s="382">
        <v>87.9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5463937</v>
      </c>
      <c r="BO6" s="386"/>
      <c r="BP6" s="386"/>
      <c r="BQ6" s="386"/>
      <c r="BR6" s="386"/>
      <c r="BS6" s="386"/>
      <c r="BT6" s="386"/>
      <c r="BU6" s="387"/>
      <c r="BV6" s="385">
        <v>11164654</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92.6</v>
      </c>
      <c r="CU6" s="423"/>
      <c r="CV6" s="423"/>
      <c r="CW6" s="423"/>
      <c r="CX6" s="423"/>
      <c r="CY6" s="423"/>
      <c r="CZ6" s="423"/>
      <c r="DA6" s="424"/>
      <c r="DB6" s="422">
        <v>87.9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727231</v>
      </c>
      <c r="BO7" s="386"/>
      <c r="BP7" s="386"/>
      <c r="BQ7" s="386"/>
      <c r="BR7" s="386"/>
      <c r="BS7" s="386"/>
      <c r="BT7" s="386"/>
      <c r="BU7" s="387"/>
      <c r="BV7" s="385">
        <v>368616</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85326366</v>
      </c>
      <c r="CU7" s="386"/>
      <c r="CV7" s="386"/>
      <c r="CW7" s="386"/>
      <c r="CX7" s="386"/>
      <c r="CY7" s="386"/>
      <c r="CZ7" s="386"/>
      <c r="DA7" s="387"/>
      <c r="DB7" s="385">
        <v>77914735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4736706</v>
      </c>
      <c r="BO8" s="386"/>
      <c r="BP8" s="386"/>
      <c r="BQ8" s="386"/>
      <c r="BR8" s="386"/>
      <c r="BS8" s="386"/>
      <c r="BT8" s="386"/>
      <c r="BU8" s="387"/>
      <c r="BV8" s="385">
        <v>10796038</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1.03</v>
      </c>
      <c r="CU8" s="426"/>
      <c r="CV8" s="426"/>
      <c r="CW8" s="426"/>
      <c r="CX8" s="426"/>
      <c r="CY8" s="426"/>
      <c r="CZ8" s="426"/>
      <c r="DA8" s="427"/>
      <c r="DB8" s="425">
        <v>0.99</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409657</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-6059332</v>
      </c>
      <c r="BO9" s="386"/>
      <c r="BP9" s="386"/>
      <c r="BQ9" s="386"/>
      <c r="BR9" s="386"/>
      <c r="BS9" s="386"/>
      <c r="BT9" s="386"/>
      <c r="BU9" s="387"/>
      <c r="BV9" s="385">
        <v>2920084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8.8000000000000007</v>
      </c>
      <c r="CU9" s="383"/>
      <c r="CV9" s="383"/>
      <c r="CW9" s="383"/>
      <c r="CX9" s="383"/>
      <c r="CY9" s="383"/>
      <c r="CZ9" s="383"/>
      <c r="DA9" s="384"/>
      <c r="DB9" s="382">
        <v>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396014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1006365</v>
      </c>
      <c r="BO10" s="386"/>
      <c r="BP10" s="386"/>
      <c r="BQ10" s="386"/>
      <c r="BR10" s="386"/>
      <c r="BS10" s="386"/>
      <c r="BT10" s="386"/>
      <c r="BU10" s="387"/>
      <c r="BV10" s="385">
        <v>7294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423246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418098</v>
      </c>
      <c r="S13" s="467"/>
      <c r="T13" s="467"/>
      <c r="U13" s="467"/>
      <c r="V13" s="468"/>
      <c r="W13" s="401" t="s">
        <v>124</v>
      </c>
      <c r="X13" s="402"/>
      <c r="Y13" s="402"/>
      <c r="Z13" s="402"/>
      <c r="AA13" s="402"/>
      <c r="AB13" s="392"/>
      <c r="AC13" s="436">
        <v>1997</v>
      </c>
      <c r="AD13" s="437"/>
      <c r="AE13" s="437"/>
      <c r="AF13" s="437"/>
      <c r="AG13" s="476"/>
      <c r="AH13" s="436">
        <v>2459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-5052967</v>
      </c>
      <c r="BO13" s="386"/>
      <c r="BP13" s="386"/>
      <c r="BQ13" s="386"/>
      <c r="BR13" s="386"/>
      <c r="BS13" s="386"/>
      <c r="BT13" s="386"/>
      <c r="BU13" s="387"/>
      <c r="BV13" s="385">
        <v>2927378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2.2000000000000002</v>
      </c>
      <c r="CU13" s="383"/>
      <c r="CV13" s="383"/>
      <c r="CW13" s="383"/>
      <c r="CX13" s="383"/>
      <c r="CY13" s="383"/>
      <c r="CZ13" s="383"/>
      <c r="DA13" s="384"/>
      <c r="DB13" s="382">
        <v>2.2999999999999998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421317</v>
      </c>
      <c r="S14" s="467"/>
      <c r="T14" s="467"/>
      <c r="U14" s="467"/>
      <c r="V14" s="468"/>
      <c r="W14" s="375"/>
      <c r="X14" s="376"/>
      <c r="Y14" s="376"/>
      <c r="Z14" s="376"/>
      <c r="AA14" s="376"/>
      <c r="AB14" s="365"/>
      <c r="AC14" s="469">
        <v>1.1000000000000001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11.3</v>
      </c>
      <c r="CU14" s="481"/>
      <c r="CV14" s="481"/>
      <c r="CW14" s="481"/>
      <c r="CX14" s="481"/>
      <c r="CY14" s="481"/>
      <c r="CZ14" s="481"/>
      <c r="DA14" s="482"/>
      <c r="DB14" s="480">
        <v>17.7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416270</v>
      </c>
      <c r="S15" s="467"/>
      <c r="T15" s="467"/>
      <c r="U15" s="467"/>
      <c r="V15" s="468"/>
      <c r="W15" s="401" t="s">
        <v>131</v>
      </c>
      <c r="X15" s="402"/>
      <c r="Y15" s="402"/>
      <c r="Z15" s="402"/>
      <c r="AA15" s="402"/>
      <c r="AB15" s="392"/>
      <c r="AC15" s="436">
        <v>42786</v>
      </c>
      <c r="AD15" s="437"/>
      <c r="AE15" s="437"/>
      <c r="AF15" s="437"/>
      <c r="AG15" s="476"/>
      <c r="AH15" s="436">
        <v>46623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65094079</v>
      </c>
      <c r="BO15" s="349"/>
      <c r="BP15" s="349"/>
      <c r="BQ15" s="349"/>
      <c r="BR15" s="349"/>
      <c r="BS15" s="349"/>
      <c r="BT15" s="349"/>
      <c r="BU15" s="350"/>
      <c r="BV15" s="348">
        <v>59186406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59202936</v>
      </c>
      <c r="BO16" s="386"/>
      <c r="BP16" s="386"/>
      <c r="BQ16" s="386"/>
      <c r="BR16" s="386"/>
      <c r="BS16" s="386"/>
      <c r="BT16" s="386"/>
      <c r="BU16" s="387"/>
      <c r="BV16" s="385">
        <v>59222494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133304</v>
      </c>
      <c r="AD17" s="437"/>
      <c r="AE17" s="437"/>
      <c r="AF17" s="437"/>
      <c r="AG17" s="476"/>
      <c r="AH17" s="436">
        <v>132105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85326366</v>
      </c>
      <c r="BO17" s="386"/>
      <c r="BP17" s="386"/>
      <c r="BQ17" s="386"/>
      <c r="BR17" s="386"/>
      <c r="BS17" s="386"/>
      <c r="BT17" s="386"/>
      <c r="BU17" s="387"/>
      <c r="BV17" s="385">
        <v>77762952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69.569999999999993</v>
      </c>
      <c r="M18" s="498"/>
      <c r="N18" s="498"/>
      <c r="O18" s="498"/>
      <c r="P18" s="498"/>
      <c r="Q18" s="498"/>
      <c r="R18" s="499"/>
      <c r="S18" s="499"/>
      <c r="T18" s="499"/>
      <c r="U18" s="499"/>
      <c r="V18" s="500"/>
      <c r="W18" s="403"/>
      <c r="X18" s="404"/>
      <c r="Y18" s="404"/>
      <c r="Z18" s="404"/>
      <c r="AA18" s="404"/>
      <c r="AB18" s="395"/>
      <c r="AC18" s="501">
        <v>74.900000000000006</v>
      </c>
      <c r="AD18" s="502"/>
      <c r="AE18" s="502"/>
      <c r="AF18" s="502"/>
      <c r="AG18" s="503"/>
      <c r="AH18" s="501">
        <v>70.3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75219207</v>
      </c>
      <c r="BO18" s="386"/>
      <c r="BP18" s="386"/>
      <c r="BQ18" s="386"/>
      <c r="BR18" s="386"/>
      <c r="BS18" s="386"/>
      <c r="BT18" s="386"/>
      <c r="BU18" s="387"/>
      <c r="BV18" s="385">
        <v>73147540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5888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98904837</v>
      </c>
      <c r="BO19" s="386"/>
      <c r="BP19" s="386"/>
      <c r="BQ19" s="386"/>
      <c r="BR19" s="386"/>
      <c r="BS19" s="386"/>
      <c r="BT19" s="386"/>
      <c r="BU19" s="387"/>
      <c r="BV19" s="385">
        <v>99245994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171981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70747741</v>
      </c>
      <c r="BO23" s="386"/>
      <c r="BP23" s="386"/>
      <c r="BQ23" s="386"/>
      <c r="BR23" s="386"/>
      <c r="BS23" s="386"/>
      <c r="BT23" s="386"/>
      <c r="BU23" s="387"/>
      <c r="BV23" s="385">
        <v>72946128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9363</v>
      </c>
      <c r="R24" s="437"/>
      <c r="S24" s="437"/>
      <c r="T24" s="437"/>
      <c r="U24" s="437"/>
      <c r="V24" s="476"/>
      <c r="W24" s="531"/>
      <c r="X24" s="519"/>
      <c r="Y24" s="520"/>
      <c r="Z24" s="435" t="s">
        <v>155</v>
      </c>
      <c r="AA24" s="415"/>
      <c r="AB24" s="415"/>
      <c r="AC24" s="415"/>
      <c r="AD24" s="415"/>
      <c r="AE24" s="415"/>
      <c r="AF24" s="415"/>
      <c r="AG24" s="416"/>
      <c r="AH24" s="436">
        <v>2507</v>
      </c>
      <c r="AI24" s="437"/>
      <c r="AJ24" s="437"/>
      <c r="AK24" s="437"/>
      <c r="AL24" s="476"/>
      <c r="AM24" s="436">
        <v>7974767</v>
      </c>
      <c r="AN24" s="437"/>
      <c r="AO24" s="437"/>
      <c r="AP24" s="437"/>
      <c r="AQ24" s="437"/>
      <c r="AR24" s="476"/>
      <c r="AS24" s="436">
        <v>3181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54307690</v>
      </c>
      <c r="BO24" s="386"/>
      <c r="BP24" s="386"/>
      <c r="BQ24" s="386"/>
      <c r="BR24" s="386"/>
      <c r="BS24" s="386"/>
      <c r="BT24" s="386"/>
      <c r="BU24" s="387"/>
      <c r="BV24" s="385">
        <v>58215137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8037</v>
      </c>
      <c r="R25" s="437"/>
      <c r="S25" s="437"/>
      <c r="T25" s="437"/>
      <c r="U25" s="437"/>
      <c r="V25" s="476"/>
      <c r="W25" s="531"/>
      <c r="X25" s="519"/>
      <c r="Y25" s="520"/>
      <c r="Z25" s="435" t="s">
        <v>158</v>
      </c>
      <c r="AA25" s="415"/>
      <c r="AB25" s="415"/>
      <c r="AC25" s="415"/>
      <c r="AD25" s="415"/>
      <c r="AE25" s="415"/>
      <c r="AF25" s="415"/>
      <c r="AG25" s="416"/>
      <c r="AH25" s="436">
        <v>429</v>
      </c>
      <c r="AI25" s="437"/>
      <c r="AJ25" s="437"/>
      <c r="AK25" s="437"/>
      <c r="AL25" s="476"/>
      <c r="AM25" s="436">
        <v>1345773</v>
      </c>
      <c r="AN25" s="437"/>
      <c r="AO25" s="437"/>
      <c r="AP25" s="437"/>
      <c r="AQ25" s="437"/>
      <c r="AR25" s="476"/>
      <c r="AS25" s="436">
        <v>3137</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19594954</v>
      </c>
      <c r="BO25" s="349"/>
      <c r="BP25" s="349"/>
      <c r="BQ25" s="349"/>
      <c r="BR25" s="349"/>
      <c r="BS25" s="349"/>
      <c r="BT25" s="349"/>
      <c r="BU25" s="350"/>
      <c r="BV25" s="348">
        <v>20625127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7277</v>
      </c>
      <c r="R26" s="437"/>
      <c r="S26" s="437"/>
      <c r="T26" s="437"/>
      <c r="U26" s="437"/>
      <c r="V26" s="476"/>
      <c r="W26" s="531"/>
      <c r="X26" s="519"/>
      <c r="Y26" s="520"/>
      <c r="Z26" s="435" t="s">
        <v>161</v>
      </c>
      <c r="AA26" s="541"/>
      <c r="AB26" s="541"/>
      <c r="AC26" s="541"/>
      <c r="AD26" s="541"/>
      <c r="AE26" s="541"/>
      <c r="AF26" s="541"/>
      <c r="AG26" s="542"/>
      <c r="AH26" s="436">
        <v>362</v>
      </c>
      <c r="AI26" s="437"/>
      <c r="AJ26" s="437"/>
      <c r="AK26" s="437"/>
      <c r="AL26" s="476"/>
      <c r="AM26" s="436">
        <v>1188446</v>
      </c>
      <c r="AN26" s="437"/>
      <c r="AO26" s="437"/>
      <c r="AP26" s="437"/>
      <c r="AQ26" s="437"/>
      <c r="AR26" s="476"/>
      <c r="AS26" s="436">
        <v>3283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10000</v>
      </c>
      <c r="BO26" s="386"/>
      <c r="BP26" s="386"/>
      <c r="BQ26" s="386"/>
      <c r="BR26" s="386"/>
      <c r="BS26" s="386"/>
      <c r="BT26" s="386"/>
      <c r="BU26" s="387"/>
      <c r="BV26" s="385">
        <v>10000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6900</v>
      </c>
      <c r="R27" s="437"/>
      <c r="S27" s="437"/>
      <c r="T27" s="437"/>
      <c r="U27" s="437"/>
      <c r="V27" s="476"/>
      <c r="W27" s="531"/>
      <c r="X27" s="519"/>
      <c r="Y27" s="520"/>
      <c r="Z27" s="435" t="s">
        <v>164</v>
      </c>
      <c r="AA27" s="415"/>
      <c r="AB27" s="415"/>
      <c r="AC27" s="415"/>
      <c r="AD27" s="415"/>
      <c r="AE27" s="415"/>
      <c r="AF27" s="415"/>
      <c r="AG27" s="416"/>
      <c r="AH27" s="436">
        <v>28</v>
      </c>
      <c r="AI27" s="437"/>
      <c r="AJ27" s="437"/>
      <c r="AK27" s="437"/>
      <c r="AL27" s="476"/>
      <c r="AM27" s="436">
        <v>116676</v>
      </c>
      <c r="AN27" s="437"/>
      <c r="AO27" s="437"/>
      <c r="AP27" s="437"/>
      <c r="AQ27" s="437"/>
      <c r="AR27" s="476"/>
      <c r="AS27" s="436">
        <v>4167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6100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9231517</v>
      </c>
      <c r="BO28" s="349"/>
      <c r="BP28" s="349"/>
      <c r="BQ28" s="349"/>
      <c r="BR28" s="349"/>
      <c r="BS28" s="349"/>
      <c r="BT28" s="349"/>
      <c r="BU28" s="350"/>
      <c r="BV28" s="348">
        <v>8225152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34</v>
      </c>
      <c r="M29" s="437"/>
      <c r="N29" s="437"/>
      <c r="O29" s="437"/>
      <c r="P29" s="476"/>
      <c r="Q29" s="436">
        <v>5650</v>
      </c>
      <c r="R29" s="437"/>
      <c r="S29" s="437"/>
      <c r="T29" s="437"/>
      <c r="U29" s="437"/>
      <c r="V29" s="476"/>
      <c r="W29" s="532"/>
      <c r="X29" s="533"/>
      <c r="Y29" s="534"/>
      <c r="Z29" s="435" t="s">
        <v>171</v>
      </c>
      <c r="AA29" s="415"/>
      <c r="AB29" s="415"/>
      <c r="AC29" s="415"/>
      <c r="AD29" s="415"/>
      <c r="AE29" s="415"/>
      <c r="AF29" s="415"/>
      <c r="AG29" s="416"/>
      <c r="AH29" s="436">
        <v>2535</v>
      </c>
      <c r="AI29" s="437"/>
      <c r="AJ29" s="437"/>
      <c r="AK29" s="437"/>
      <c r="AL29" s="476"/>
      <c r="AM29" s="436">
        <v>8091443</v>
      </c>
      <c r="AN29" s="437"/>
      <c r="AO29" s="437"/>
      <c r="AP29" s="437"/>
      <c r="AQ29" s="437"/>
      <c r="AR29" s="476"/>
      <c r="AS29" s="436">
        <v>3192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102.2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11218356</v>
      </c>
      <c r="BO30" s="555"/>
      <c r="BP30" s="555"/>
      <c r="BQ30" s="555"/>
      <c r="BR30" s="555"/>
      <c r="BS30" s="555"/>
      <c r="BT30" s="555"/>
      <c r="BU30" s="556"/>
      <c r="BV30" s="554">
        <v>7128669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国民健康保険事業費特別会計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IF('各会計、関係団体の財政状況及び健全化判断比率'!B33="","",'各会計、関係団体の財政状況及び健全化判断比率'!B33)</f>
        <v>市民病院事業会計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神奈川県後期高齢者医療広域連合（一般会計）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かながわ海岸美化財団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墓園事業費特別会計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介護保険事業費特別会計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IF('各会計、関係団体の財政状況及び健全化判断比率'!B34="","",'各会計、関係団体の財政状況及び健全化判断比率'!B34)</f>
        <v>下水道事業費特別会計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神奈川県後期高齢者医療広域連合（特別会計）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藤沢市土地開発公社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北部第二（三地区）土地区画整理事業費特別会計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後期高齢者医療事業費特別会計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f t="shared" si="3"/>
        <v>16</v>
      </c>
      <c r="CP36" s="566"/>
      <c r="CQ36" s="567" t="str">
        <f>IF('各会計、関係団体の財政状況及び健全化判断比率'!BS9="","",'各会計、関係団体の財政状況及び健全化判断比率'!BS9)</f>
        <v>（財）湘南産業振興財団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柄沢特定土地区画整理事業費特別会計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湘南台駐車場事業費特別会計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17</v>
      </c>
      <c r="CP37" s="566"/>
      <c r="CQ37" s="567" t="str">
        <f>IF('各会計、関係団体の財政状況及び健全化判断比率'!BS10="","",'各会計、関係団体の財政状況及び健全化判断比率'!BS10)</f>
        <v>（公益財団法人）藤沢市保健医療財団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競輪事業費特別会計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18</v>
      </c>
      <c r="CP38" s="566"/>
      <c r="CQ38" s="567" t="str">
        <f>IF('各会計、関係団体の財政状況及び健全化判断比率'!BS11="","",'各会計、関係団体の財政状況及び健全化判断比率'!BS11)</f>
        <v>（公益財団法人）藤沢市まちづくり協会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19</v>
      </c>
      <c r="CP39" s="566"/>
      <c r="CQ39" s="567" t="str">
        <f>IF('各会計、関係団体の財政状況及び健全化判断比率'!BS12="","",'各会計、関係団体の財政状況及び健全化判断比率'!BS12)</f>
        <v>（公益財団法人）藤沢市みらい創造財団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20</v>
      </c>
      <c r="CP40" s="566"/>
      <c r="CQ40" s="567" t="str">
        <f>IF('各会計、関係団体の財政状況及び健全化判断比率'!BS13="","",'各会計、関係団体の財政状況及び健全化判断比率'!BS13)</f>
        <v>（財）藤沢市開発経営公社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21</v>
      </c>
      <c r="CP41" s="566"/>
      <c r="CQ41" s="567" t="str">
        <f>IF('各会計、関係団体の財政状況及び健全化判断比率'!BS14="","",'各会計、関係団体の財政状況及び健全化判断比率'!BS14)</f>
        <v>（株）藤沢市興業公社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22</v>
      </c>
      <c r="CP42" s="566"/>
      <c r="CQ42" s="567" t="str">
        <f>IF('各会計、関係団体の財政状況及び健全化判断比率'!BS15="","",'各会計、関係団体の財政状況及び健全化判断比率'!BS15)</f>
        <v>藤沢市市民会館サービス・センター（株）</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82408</v>
      </c>
      <c r="J41" s="83">
        <v>80519</v>
      </c>
      <c r="K41" s="83">
        <v>78123</v>
      </c>
      <c r="L41" s="83">
        <v>72946</v>
      </c>
      <c r="M41" s="84">
        <v>70748</v>
      </c>
    </row>
    <row r="42" spans="2:13" ht="27.75" customHeight="1">
      <c r="B42" s="1171"/>
      <c r="C42" s="1172"/>
      <c r="D42" s="85"/>
      <c r="E42" s="1177" t="s">
        <v>26</v>
      </c>
      <c r="F42" s="1177"/>
      <c r="G42" s="1177"/>
      <c r="H42" s="1178"/>
      <c r="I42" s="86">
        <v>16238</v>
      </c>
      <c r="J42" s="87">
        <v>15329</v>
      </c>
      <c r="K42" s="87">
        <v>12371</v>
      </c>
      <c r="L42" s="87">
        <v>11061</v>
      </c>
      <c r="M42" s="88">
        <v>10564</v>
      </c>
    </row>
    <row r="43" spans="2:13" ht="27.75" customHeight="1">
      <c r="B43" s="1171"/>
      <c r="C43" s="1172"/>
      <c r="D43" s="85"/>
      <c r="E43" s="1177" t="s">
        <v>27</v>
      </c>
      <c r="F43" s="1177"/>
      <c r="G43" s="1177"/>
      <c r="H43" s="1178"/>
      <c r="I43" s="86">
        <v>39315</v>
      </c>
      <c r="J43" s="87">
        <v>37430</v>
      </c>
      <c r="K43" s="87">
        <v>36076</v>
      </c>
      <c r="L43" s="87">
        <v>34229</v>
      </c>
      <c r="M43" s="88">
        <v>32464</v>
      </c>
    </row>
    <row r="44" spans="2:13" ht="27.75" customHeight="1">
      <c r="B44" s="1171"/>
      <c r="C44" s="1172"/>
      <c r="D44" s="85"/>
      <c r="E44" s="1177" t="s">
        <v>28</v>
      </c>
      <c r="F44" s="1177"/>
      <c r="G44" s="1177"/>
      <c r="H44" s="1178"/>
      <c r="I44" s="86" t="s">
        <v>481</v>
      </c>
      <c r="J44" s="87" t="s">
        <v>481</v>
      </c>
      <c r="K44" s="87" t="s">
        <v>481</v>
      </c>
      <c r="L44" s="87" t="s">
        <v>481</v>
      </c>
      <c r="M44" s="88" t="s">
        <v>481</v>
      </c>
    </row>
    <row r="45" spans="2:13" ht="27.75" customHeight="1">
      <c r="B45" s="1171"/>
      <c r="C45" s="1172"/>
      <c r="D45" s="85"/>
      <c r="E45" s="1177" t="s">
        <v>29</v>
      </c>
      <c r="F45" s="1177"/>
      <c r="G45" s="1177"/>
      <c r="H45" s="1178"/>
      <c r="I45" s="86">
        <v>20956</v>
      </c>
      <c r="J45" s="87">
        <v>20760</v>
      </c>
      <c r="K45" s="87">
        <v>20745</v>
      </c>
      <c r="L45" s="87">
        <v>20103</v>
      </c>
      <c r="M45" s="88">
        <v>18859</v>
      </c>
    </row>
    <row r="46" spans="2:13" ht="27.75" customHeight="1">
      <c r="B46" s="1171"/>
      <c r="C46" s="1172"/>
      <c r="D46" s="85"/>
      <c r="E46" s="1177" t="s">
        <v>30</v>
      </c>
      <c r="F46" s="1177"/>
      <c r="G46" s="1177"/>
      <c r="H46" s="1178"/>
      <c r="I46" s="86">
        <v>72</v>
      </c>
      <c r="J46" s="87">
        <v>59</v>
      </c>
      <c r="K46" s="87">
        <v>32</v>
      </c>
      <c r="L46" s="87">
        <v>27</v>
      </c>
      <c r="M46" s="88">
        <v>25</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15013</v>
      </c>
      <c r="J49" s="87">
        <v>14268</v>
      </c>
      <c r="K49" s="87">
        <v>14715</v>
      </c>
      <c r="L49" s="87">
        <v>17293</v>
      </c>
      <c r="M49" s="88">
        <v>22694</v>
      </c>
    </row>
    <row r="50" spans="2:13" ht="27.75" customHeight="1">
      <c r="B50" s="1171"/>
      <c r="C50" s="1172"/>
      <c r="D50" s="85"/>
      <c r="E50" s="1177" t="s">
        <v>35</v>
      </c>
      <c r="F50" s="1177"/>
      <c r="G50" s="1177"/>
      <c r="H50" s="1178"/>
      <c r="I50" s="86">
        <v>30615</v>
      </c>
      <c r="J50" s="87">
        <v>31562</v>
      </c>
      <c r="K50" s="87">
        <v>33227</v>
      </c>
      <c r="L50" s="87">
        <v>31864</v>
      </c>
      <c r="M50" s="88">
        <v>29154</v>
      </c>
    </row>
    <row r="51" spans="2:13" ht="27.75" customHeight="1">
      <c r="B51" s="1173"/>
      <c r="C51" s="1174"/>
      <c r="D51" s="85"/>
      <c r="E51" s="1177" t="s">
        <v>36</v>
      </c>
      <c r="F51" s="1177"/>
      <c r="G51" s="1177"/>
      <c r="H51" s="1178"/>
      <c r="I51" s="86">
        <v>89774</v>
      </c>
      <c r="J51" s="87">
        <v>86330</v>
      </c>
      <c r="K51" s="87">
        <v>83279</v>
      </c>
      <c r="L51" s="87">
        <v>76955</v>
      </c>
      <c r="M51" s="88">
        <v>72161</v>
      </c>
    </row>
    <row r="52" spans="2:13" ht="27.75" customHeight="1" thickBot="1">
      <c r="B52" s="1181" t="s">
        <v>37</v>
      </c>
      <c r="C52" s="1182"/>
      <c r="D52" s="90"/>
      <c r="E52" s="1183" t="s">
        <v>38</v>
      </c>
      <c r="F52" s="1183"/>
      <c r="G52" s="1183"/>
      <c r="H52" s="1184"/>
      <c r="I52" s="91">
        <v>23587</v>
      </c>
      <c r="J52" s="92">
        <v>21938</v>
      </c>
      <c r="K52" s="92">
        <v>16125</v>
      </c>
      <c r="L52" s="92">
        <v>12254</v>
      </c>
      <c r="M52" s="93">
        <v>8649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42726</v>
      </c>
      <c r="E3" s="116"/>
      <c r="F3" s="117">
        <v>37688</v>
      </c>
      <c r="G3" s="118"/>
      <c r="H3" s="119"/>
    </row>
    <row r="4" spans="1:8">
      <c r="A4" s="120"/>
      <c r="B4" s="121"/>
      <c r="C4" s="122"/>
      <c r="D4" s="123">
        <v>24032</v>
      </c>
      <c r="E4" s="124"/>
      <c r="F4" s="125">
        <v>22661</v>
      </c>
      <c r="G4" s="126"/>
      <c r="H4" s="127"/>
    </row>
    <row r="5" spans="1:8">
      <c r="A5" s="108" t="s">
        <v>513</v>
      </c>
      <c r="B5" s="113"/>
      <c r="C5" s="114"/>
      <c r="D5" s="115">
        <v>34745</v>
      </c>
      <c r="E5" s="116"/>
      <c r="F5" s="117">
        <v>38606</v>
      </c>
      <c r="G5" s="118"/>
      <c r="H5" s="119"/>
    </row>
    <row r="6" spans="1:8">
      <c r="A6" s="120"/>
      <c r="B6" s="121"/>
      <c r="C6" s="122"/>
      <c r="D6" s="123">
        <v>16914</v>
      </c>
      <c r="E6" s="124"/>
      <c r="F6" s="125">
        <v>22435</v>
      </c>
      <c r="G6" s="126"/>
      <c r="H6" s="127"/>
    </row>
    <row r="7" spans="1:8">
      <c r="A7" s="108" t="s">
        <v>514</v>
      </c>
      <c r="B7" s="113"/>
      <c r="C7" s="114"/>
      <c r="D7" s="115">
        <v>34616</v>
      </c>
      <c r="E7" s="116"/>
      <c r="F7" s="117">
        <v>39425</v>
      </c>
      <c r="G7" s="118"/>
      <c r="H7" s="119"/>
    </row>
    <row r="8" spans="1:8">
      <c r="A8" s="120"/>
      <c r="B8" s="121"/>
      <c r="C8" s="122"/>
      <c r="D8" s="123">
        <v>17549</v>
      </c>
      <c r="E8" s="124"/>
      <c r="F8" s="125">
        <v>22414</v>
      </c>
      <c r="G8" s="126"/>
      <c r="H8" s="127"/>
    </row>
    <row r="9" spans="1:8">
      <c r="A9" s="108" t="s">
        <v>515</v>
      </c>
      <c r="B9" s="113"/>
      <c r="C9" s="114"/>
      <c r="D9" s="115">
        <v>26384</v>
      </c>
      <c r="E9" s="116"/>
      <c r="F9" s="117">
        <v>43141</v>
      </c>
      <c r="G9" s="118"/>
      <c r="H9" s="119"/>
    </row>
    <row r="10" spans="1:8">
      <c r="A10" s="120"/>
      <c r="B10" s="121"/>
      <c r="C10" s="122"/>
      <c r="D10" s="123">
        <v>16882</v>
      </c>
      <c r="E10" s="124"/>
      <c r="F10" s="125">
        <v>21887</v>
      </c>
      <c r="G10" s="126"/>
      <c r="H10" s="127"/>
    </row>
    <row r="11" spans="1:8">
      <c r="A11" s="108" t="s">
        <v>516</v>
      </c>
      <c r="B11" s="113"/>
      <c r="C11" s="114"/>
      <c r="D11" s="115">
        <v>34315</v>
      </c>
      <c r="E11" s="116"/>
      <c r="F11" s="117">
        <v>45117</v>
      </c>
      <c r="G11" s="118"/>
      <c r="H11" s="119"/>
    </row>
    <row r="12" spans="1:8">
      <c r="A12" s="120"/>
      <c r="B12" s="121"/>
      <c r="C12" s="128"/>
      <c r="D12" s="123">
        <v>23263</v>
      </c>
      <c r="E12" s="124"/>
      <c r="F12" s="125">
        <v>25589</v>
      </c>
      <c r="G12" s="126"/>
      <c r="H12" s="127"/>
    </row>
    <row r="13" spans="1:8">
      <c r="A13" s="108"/>
      <c r="B13" s="113"/>
      <c r="C13" s="129"/>
      <c r="D13" s="130">
        <v>34557</v>
      </c>
      <c r="E13" s="131"/>
      <c r="F13" s="132">
        <v>40795</v>
      </c>
      <c r="G13" s="133"/>
      <c r="H13" s="119"/>
    </row>
    <row r="14" spans="1:8">
      <c r="A14" s="120"/>
      <c r="B14" s="121"/>
      <c r="C14" s="122"/>
      <c r="D14" s="123">
        <v>19728</v>
      </c>
      <c r="E14" s="124"/>
      <c r="F14" s="125">
        <v>22997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6.07</v>
      </c>
      <c r="C19" s="134">
        <f>ROUND(VALUE(SUBSTITUTE(実質収支比率等に係る経年分析!G$48,"▲","-")),2)</f>
        <v>9.0500000000000007</v>
      </c>
      <c r="D19" s="134">
        <f>ROUND(VALUE(SUBSTITUTE(実質収支比率等に係る経年分析!H$48,"▲","-")),2)</f>
        <v>10.31</v>
      </c>
      <c r="E19" s="134">
        <f>ROUND(VALUE(SUBSTITUTE(実質収支比率等に係る経年分析!I$48,"▲","-")),2)</f>
        <v>13.86</v>
      </c>
      <c r="F19" s="134">
        <f>ROUND(VALUE(SUBSTITUTE(実質収支比率等に係る経年分析!J$48,"▲","-")),2)</f>
        <v>5.55</v>
      </c>
    </row>
    <row r="20" spans="1:11">
      <c r="A20" s="134" t="s">
        <v>43</v>
      </c>
      <c r="B20" s="134">
        <f>ROUND(VALUE(SUBSTITUTE(実質収支比率等に係る経年分析!F$47,"▲","-")),2)</f>
        <v>10.92</v>
      </c>
      <c r="C20" s="134">
        <f>ROUND(VALUE(SUBSTITUTE(実質収支比率等に係る経年分析!G$47,"▲","-")),2)</f>
        <v>10.92</v>
      </c>
      <c r="D20" s="134">
        <f>ROUND(VALUE(SUBSTITUTE(実質収支比率等に係る経年分析!H$47,"▲","-")),2)</f>
        <v>10.76</v>
      </c>
      <c r="E20" s="134">
        <f>ROUND(VALUE(SUBSTITUTE(実質収支比率等に係る経年分析!I$47,"▲","-")),2)</f>
        <v>10.56</v>
      </c>
      <c r="F20" s="134">
        <f>ROUND(VALUE(SUBSTITUTE(実質収支比率等に係る経年分析!J$47,"▲","-")),2)</f>
        <v>10.82</v>
      </c>
    </row>
    <row r="21" spans="1:11">
      <c r="A21" s="134" t="s">
        <v>44</v>
      </c>
      <c r="B21" s="134">
        <f>IF(ISNUMBER(VALUE(SUBSTITUTE(実質収支比率等に係る経年分析!F$49,"▲","-"))),ROUND(VALUE(SUBSTITUTE(実質収支比率等に係る経年分析!F$49,"▲","-")),2),NA())</f>
        <v>0.11</v>
      </c>
      <c r="C21" s="134">
        <f>IF(ISNUMBER(VALUE(SUBSTITUTE(実質収支比率等に係る経年分析!G$49,"▲","-"))),ROUND(VALUE(SUBSTITUTE(実質収支比率等に係る経年分析!G$49,"▲","-")),2),NA())</f>
        <v>2.99</v>
      </c>
      <c r="D21" s="134">
        <f>IF(ISNUMBER(VALUE(SUBSTITUTE(実質収支比率等に係る経年分析!H$49,"▲","-"))),ROUND(VALUE(SUBSTITUTE(実質収支比率等に係る経年分析!H$49,"▲","-")),2),NA())</f>
        <v>1.42</v>
      </c>
      <c r="E21" s="134">
        <f>IF(ISNUMBER(VALUE(SUBSTITUTE(実質収支比率等に係る経年分析!I$49,"▲","-"))),ROUND(VALUE(SUBSTITUTE(実質収支比率等に係る経年分析!I$49,"▲","-")),2),NA())</f>
        <v>3.76</v>
      </c>
      <c r="F21" s="134">
        <f>IF(ISNUMBER(VALUE(SUBSTITUTE(実質収支比率等に係る経年分析!J$49,"▲","-"))),ROUND(VALUE(SUBSTITUTE(実質収支比率等に係る経年分析!J$49,"▲","-")),2),NA())</f>
        <v>-5.92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北部第二（三地区）土地区画整理事業費特別会計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c r="A30" s="135" t="str">
        <f>IF(連結実質赤字比率に係る赤字・黒字の構成分析!C$40="",NA(),連結実質赤字比率に係る赤字・黒字の構成分析!C$40)</f>
        <v>柄沢特定土地区画整理事業費特別会計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c r="A31" s="135" t="str">
        <f>IF(連結実質赤字比率に係る赤字・黒字の構成分析!C$39="",NA(),連結実質赤字比率に係る赤字・黒字の構成分析!C$39)</f>
        <v>競輪事業費特別会計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介護保険事業費特別会計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c r="A33" s="135" t="str">
        <f>IF(連結実質赤字比率に係る赤字・黒字の構成分析!C$37="",NA(),連結実質赤字比率に係る赤字・黒字の構成分析!C$37)</f>
        <v>下水道事業費特別会計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8.9700000000000006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5.49</v>
      </c>
    </row>
    <row r="36" spans="1:16">
      <c r="A36" s="135" t="str">
        <f>IF(連結実質赤字比率に係る赤字・黒字の構成分析!C$34="",NA(),連結実質赤字比率に係る赤字・黒字の構成分析!C$34)</f>
        <v>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8.1199999999999992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12433</v>
      </c>
      <c r="E42" s="136"/>
      <c r="F42" s="136"/>
      <c r="G42" s="136">
        <f>'実質公債費比率（分子）の構造'!L$52</f>
        <v>12983</v>
      </c>
      <c r="H42" s="136"/>
      <c r="I42" s="136"/>
      <c r="J42" s="136">
        <f>'実質公債費比率（分子）の構造'!M$52</f>
        <v>12650</v>
      </c>
      <c r="K42" s="136"/>
      <c r="L42" s="136"/>
      <c r="M42" s="136">
        <f>'実質公債費比率（分子）の構造'!N$52</f>
        <v>12367</v>
      </c>
      <c r="N42" s="136"/>
      <c r="O42" s="136"/>
      <c r="P42" s="136">
        <f>'実質公債費比率（分子）の構造'!O$52</f>
        <v>12217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2312</v>
      </c>
      <c r="C44" s="136"/>
      <c r="D44" s="136"/>
      <c r="E44" s="136">
        <f>'実質公債費比率（分子）の構造'!L$50</f>
        <v>965</v>
      </c>
      <c r="F44" s="136"/>
      <c r="G44" s="136"/>
      <c r="H44" s="136">
        <f>'実質公債費比率（分子）の構造'!M$50</f>
        <v>1392</v>
      </c>
      <c r="I44" s="136"/>
      <c r="J44" s="136"/>
      <c r="K44" s="136">
        <f>'実質公債費比率（分子）の構造'!N$50</f>
        <v>1134</v>
      </c>
      <c r="L44" s="136"/>
      <c r="M44" s="136"/>
      <c r="N44" s="136">
        <f>'実質公債費比率（分子）の構造'!O$50</f>
        <v>1355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3988</v>
      </c>
      <c r="C46" s="136"/>
      <c r="D46" s="136"/>
      <c r="E46" s="136">
        <f>'実質公債費比率（分子）の構造'!L$48</f>
        <v>3799</v>
      </c>
      <c r="F46" s="136"/>
      <c r="G46" s="136"/>
      <c r="H46" s="136">
        <f>'実質公債費比率（分子）の構造'!M$48</f>
        <v>3619</v>
      </c>
      <c r="I46" s="136"/>
      <c r="J46" s="136"/>
      <c r="K46" s="136">
        <f>'実質公債費比率（分子）の構造'!N$48</f>
        <v>3588</v>
      </c>
      <c r="L46" s="136"/>
      <c r="M46" s="136"/>
      <c r="N46" s="136">
        <f>'実質公債費比率（分子）の構造'!O$48</f>
        <v>3503</v>
      </c>
      <c r="O46" s="136"/>
      <c r="P46" s="136"/>
    </row>
    <row r="47" spans="1:16">
      <c r="A47" s="136" t="s">
        <v>56</v>
      </c>
      <c r="B47" s="136">
        <f>'実質公債費比率（分子）の構造'!K$47</f>
        <v>93</v>
      </c>
      <c r="C47" s="136"/>
      <c r="D47" s="136"/>
      <c r="E47" s="136">
        <f>'実質公債費比率（分子）の構造'!L$47</f>
        <v>50</v>
      </c>
      <c r="F47" s="136"/>
      <c r="G47" s="136"/>
      <c r="H47" s="136">
        <f>'実質公債費比率（分子）の構造'!M$47</f>
        <v>17</v>
      </c>
      <c r="I47" s="136"/>
      <c r="J47" s="136"/>
      <c r="K47" s="136" t="str">
        <f>'実質公債費比率（分子）の構造'!N$47</f>
        <v>-</v>
      </c>
      <c r="L47" s="136"/>
      <c r="M47" s="136"/>
      <c r="N47" s="136" t="str">
        <f>'実質公債費比率（分子）の構造'!O$47</f>
        <v>-</v>
      </c>
      <c r="O47" s="136"/>
      <c r="P47" s="136"/>
    </row>
    <row r="48" spans="1:16">
      <c r="A48" s="136" t="s">
        <v>57</v>
      </c>
      <c r="B48" s="136">
        <f>'実質公債費比率（分子）の構造'!K$46</f>
        <v>227</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9737</v>
      </c>
      <c r="C49" s="136"/>
      <c r="D49" s="136"/>
      <c r="E49" s="136">
        <f>'実質公債費比率（分子）の構造'!L$45</f>
        <v>9394</v>
      </c>
      <c r="F49" s="136"/>
      <c r="G49" s="136"/>
      <c r="H49" s="136">
        <f>'実質公債費比率（分子）の構造'!M$45</f>
        <v>9344</v>
      </c>
      <c r="I49" s="136"/>
      <c r="J49" s="136"/>
      <c r="K49" s="136">
        <f>'実質公債費比率（分子）の構造'!N$45</f>
        <v>9385</v>
      </c>
      <c r="L49" s="136"/>
      <c r="M49" s="136"/>
      <c r="N49" s="136">
        <f>'実質公債費比率（分子）の構造'!O$45</f>
        <v>8724</v>
      </c>
      <c r="O49" s="136"/>
      <c r="P49" s="136"/>
    </row>
    <row r="50" spans="1:16">
      <c r="A50" s="136" t="s">
        <v>59</v>
      </c>
      <c r="B50" s="136" t="e">
        <f>NA()</f>
        <v>#N/A</v>
      </c>
      <c r="C50" s="136">
        <f>IF(ISNUMBER('実質公債費比率（分子）の構造'!K$53),'実質公債費比率（分子）の構造'!K$53,NA())</f>
        <v>3924</v>
      </c>
      <c r="D50" s="136" t="e">
        <f>NA()</f>
        <v>#N/A</v>
      </c>
      <c r="E50" s="136" t="e">
        <f>NA()</f>
        <v>#N/A</v>
      </c>
      <c r="F50" s="136">
        <f>IF(ISNUMBER('実質公債費比率（分子）の構造'!L$53),'実質公債費比率（分子）の構造'!L$53,NA())</f>
        <v>1225</v>
      </c>
      <c r="G50" s="136" t="e">
        <f>NA()</f>
        <v>#N/A</v>
      </c>
      <c r="H50" s="136" t="e">
        <f>NA()</f>
        <v>#N/A</v>
      </c>
      <c r="I50" s="136">
        <f>IF(ISNUMBER('実質公債費比率（分子）の構造'!M$53),'実質公債費比率（分子）の構造'!M$53,NA())</f>
        <v>1722</v>
      </c>
      <c r="J50" s="136" t="e">
        <f>NA()</f>
        <v>#N/A</v>
      </c>
      <c r="K50" s="136" t="e">
        <f>NA()</f>
        <v>#N/A</v>
      </c>
      <c r="L50" s="136">
        <f>IF(ISNUMBER('実質公債費比率（分子）の構造'!N$53),'実質公債費比率（分子）の構造'!N$53,NA())</f>
        <v>1740</v>
      </c>
      <c r="M50" s="136" t="e">
        <f>NA()</f>
        <v>#N/A</v>
      </c>
      <c r="N50" s="136" t="e">
        <f>NA()</f>
        <v>#N/A</v>
      </c>
      <c r="O50" s="136">
        <f>IF(ISNUMBER('実質公債費比率（分子）の構造'!O$53),'実質公債費比率（分子）の構造'!O$53,NA())</f>
        <v>1365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89774</v>
      </c>
      <c r="E56" s="135"/>
      <c r="F56" s="135"/>
      <c r="G56" s="135">
        <f>'将来負担比率（分子）の構造'!J$51</f>
        <v>86330</v>
      </c>
      <c r="H56" s="135"/>
      <c r="I56" s="135"/>
      <c r="J56" s="135">
        <f>'将来負担比率（分子）の構造'!K$51</f>
        <v>83279</v>
      </c>
      <c r="K56" s="135"/>
      <c r="L56" s="135"/>
      <c r="M56" s="135">
        <f>'将来負担比率（分子）の構造'!L$51</f>
        <v>76955</v>
      </c>
      <c r="N56" s="135"/>
      <c r="O56" s="135"/>
      <c r="P56" s="135">
        <f>'将来負担比率（分子）の構造'!M$51</f>
        <v>72161</v>
      </c>
    </row>
    <row r="57" spans="1:16">
      <c r="A57" s="135" t="s">
        <v>35</v>
      </c>
      <c r="B57" s="135"/>
      <c r="C57" s="135"/>
      <c r="D57" s="135">
        <f>'将来負担比率（分子）の構造'!I$50</f>
        <v>30615</v>
      </c>
      <c r="E57" s="135"/>
      <c r="F57" s="135"/>
      <c r="G57" s="135">
        <f>'将来負担比率（分子）の構造'!J$50</f>
        <v>31562</v>
      </c>
      <c r="H57" s="135"/>
      <c r="I57" s="135"/>
      <c r="J57" s="135">
        <f>'将来負担比率（分子）の構造'!K$50</f>
        <v>33227</v>
      </c>
      <c r="K57" s="135"/>
      <c r="L57" s="135"/>
      <c r="M57" s="135">
        <f>'将来負担比率（分子）の構造'!L$50</f>
        <v>31864</v>
      </c>
      <c r="N57" s="135"/>
      <c r="O57" s="135"/>
      <c r="P57" s="135">
        <f>'将来負担比率（分子）の構造'!M$50</f>
        <v>29154</v>
      </c>
    </row>
    <row r="58" spans="1:16">
      <c r="A58" s="135" t="s">
        <v>34</v>
      </c>
      <c r="B58" s="135"/>
      <c r="C58" s="135"/>
      <c r="D58" s="135">
        <f>'将来負担比率（分子）の構造'!I$49</f>
        <v>15013</v>
      </c>
      <c r="E58" s="135"/>
      <c r="F58" s="135"/>
      <c r="G58" s="135">
        <f>'将来負担比率（分子）の構造'!J$49</f>
        <v>14268</v>
      </c>
      <c r="H58" s="135"/>
      <c r="I58" s="135"/>
      <c r="J58" s="135">
        <f>'将来負担比率（分子）の構造'!K$49</f>
        <v>14715</v>
      </c>
      <c r="K58" s="135"/>
      <c r="L58" s="135"/>
      <c r="M58" s="135">
        <f>'将来負担比率（分子）の構造'!L$49</f>
        <v>17293</v>
      </c>
      <c r="N58" s="135"/>
      <c r="O58" s="135"/>
      <c r="P58" s="135">
        <f>'将来負担比率（分子）の構造'!M$49</f>
        <v>22694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72</v>
      </c>
      <c r="C61" s="135"/>
      <c r="D61" s="135"/>
      <c r="E61" s="135">
        <f>'将来負担比率（分子）の構造'!J$46</f>
        <v>59</v>
      </c>
      <c r="F61" s="135"/>
      <c r="G61" s="135"/>
      <c r="H61" s="135">
        <f>'将来負担比率（分子）の構造'!K$46</f>
        <v>32</v>
      </c>
      <c r="I61" s="135"/>
      <c r="J61" s="135"/>
      <c r="K61" s="135">
        <f>'将来負担比率（分子）の構造'!L$46</f>
        <v>27</v>
      </c>
      <c r="L61" s="135"/>
      <c r="M61" s="135"/>
      <c r="N61" s="135">
        <f>'将来負担比率（分子）の構造'!M$46</f>
        <v>25</v>
      </c>
      <c r="O61" s="135"/>
      <c r="P61" s="135"/>
    </row>
    <row r="62" spans="1:16">
      <c r="A62" s="135" t="s">
        <v>29</v>
      </c>
      <c r="B62" s="135">
        <f>'将来負担比率（分子）の構造'!I$45</f>
        <v>20956</v>
      </c>
      <c r="C62" s="135"/>
      <c r="D62" s="135"/>
      <c r="E62" s="135">
        <f>'将来負担比率（分子）の構造'!J$45</f>
        <v>20760</v>
      </c>
      <c r="F62" s="135"/>
      <c r="G62" s="135"/>
      <c r="H62" s="135">
        <f>'将来負担比率（分子）の構造'!K$45</f>
        <v>20745</v>
      </c>
      <c r="I62" s="135"/>
      <c r="J62" s="135"/>
      <c r="K62" s="135">
        <f>'将来負担比率（分子）の構造'!L$45</f>
        <v>20103</v>
      </c>
      <c r="L62" s="135"/>
      <c r="M62" s="135"/>
      <c r="N62" s="135">
        <f>'将来負担比率（分子）の構造'!M$45</f>
        <v>18859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39315</v>
      </c>
      <c r="C64" s="135"/>
      <c r="D64" s="135"/>
      <c r="E64" s="135">
        <f>'将来負担比率（分子）の構造'!J$43</f>
        <v>37430</v>
      </c>
      <c r="F64" s="135"/>
      <c r="G64" s="135"/>
      <c r="H64" s="135">
        <f>'将来負担比率（分子）の構造'!K$43</f>
        <v>36076</v>
      </c>
      <c r="I64" s="135"/>
      <c r="J64" s="135"/>
      <c r="K64" s="135">
        <f>'将来負担比率（分子）の構造'!L$43</f>
        <v>34229</v>
      </c>
      <c r="L64" s="135"/>
      <c r="M64" s="135"/>
      <c r="N64" s="135">
        <f>'将来負担比率（分子）の構造'!M$43</f>
        <v>32464</v>
      </c>
      <c r="O64" s="135"/>
      <c r="P64" s="135"/>
    </row>
    <row r="65" spans="1:16">
      <c r="A65" s="135" t="s">
        <v>26</v>
      </c>
      <c r="B65" s="135">
        <f>'将来負担比率（分子）の構造'!I$42</f>
        <v>16238</v>
      </c>
      <c r="C65" s="135"/>
      <c r="D65" s="135"/>
      <c r="E65" s="135">
        <f>'将来負担比率（分子）の構造'!J$42</f>
        <v>15329</v>
      </c>
      <c r="F65" s="135"/>
      <c r="G65" s="135"/>
      <c r="H65" s="135">
        <f>'将来負担比率（分子）の構造'!K$42</f>
        <v>12371</v>
      </c>
      <c r="I65" s="135"/>
      <c r="J65" s="135"/>
      <c r="K65" s="135">
        <f>'将来負担比率（分子）の構造'!L$42</f>
        <v>11061</v>
      </c>
      <c r="L65" s="135"/>
      <c r="M65" s="135"/>
      <c r="N65" s="135">
        <f>'将来負担比率（分子）の構造'!M$42</f>
        <v>10564</v>
      </c>
      <c r="O65" s="135"/>
      <c r="P65" s="135"/>
    </row>
    <row r="66" spans="1:16">
      <c r="A66" s="135" t="s">
        <v>25</v>
      </c>
      <c r="B66" s="135">
        <f>'将来負担比率（分子）の構造'!I$41</f>
        <v>82408</v>
      </c>
      <c r="C66" s="135"/>
      <c r="D66" s="135"/>
      <c r="E66" s="135">
        <f>'将来負担比率（分子）の構造'!J$41</f>
        <v>80519</v>
      </c>
      <c r="F66" s="135"/>
      <c r="G66" s="135"/>
      <c r="H66" s="135">
        <f>'将来負担比率（分子）の構造'!K$41</f>
        <v>78123</v>
      </c>
      <c r="I66" s="135"/>
      <c r="J66" s="135"/>
      <c r="K66" s="135">
        <f>'将来負担比率（分子）の構造'!L$41</f>
        <v>72946</v>
      </c>
      <c r="L66" s="135"/>
      <c r="M66" s="135"/>
      <c r="N66" s="135">
        <f>'将来負担比率（分子）の構造'!M$41</f>
        <v>70748</v>
      </c>
      <c r="O66" s="135"/>
      <c r="P66" s="135"/>
    </row>
    <row r="67" spans="1:16">
      <c r="A67" s="135" t="s">
        <v>63</v>
      </c>
      <c r="B67" s="135" t="e">
        <f>NA()</f>
        <v>#N/A</v>
      </c>
      <c r="C67" s="135">
        <f>IF(ISNUMBER('将来負担比率（分子）の構造'!I$52), IF('将来負担比率（分子）の構造'!I$52 &lt; 0, 0, '将来負担比率（分子）の構造'!I$52), NA())</f>
        <v>23587</v>
      </c>
      <c r="D67" s="135" t="e">
        <f>NA()</f>
        <v>#N/A</v>
      </c>
      <c r="E67" s="135" t="e">
        <f>NA()</f>
        <v>#N/A</v>
      </c>
      <c r="F67" s="135">
        <f>IF(ISNUMBER('将来負担比率（分子）の構造'!J$52), IF('将来負担比率（分子）の構造'!J$52 &lt; 0, 0, '将来負担比率（分子）の構造'!J$52), NA())</f>
        <v>21938</v>
      </c>
      <c r="G67" s="135" t="e">
        <f>NA()</f>
        <v>#N/A</v>
      </c>
      <c r="H67" s="135" t="e">
        <f>NA()</f>
        <v>#N/A</v>
      </c>
      <c r="I67" s="135">
        <f>IF(ISNUMBER('将来負担比率（分子）の構造'!K$52), IF('将来負担比率（分子）の構造'!K$52 &lt; 0, 0, '将来負担比率（分子）の構造'!K$52), NA())</f>
        <v>16125</v>
      </c>
      <c r="J67" s="135" t="e">
        <f>NA()</f>
        <v>#N/A</v>
      </c>
      <c r="K67" s="135" t="e">
        <f>NA()</f>
        <v>#N/A</v>
      </c>
      <c r="L67" s="135">
        <f>IF(ISNUMBER('将来負担比率（分子）の構造'!L$52), IF('将来負担比率（分子）の構造'!L$52 &lt; 0, 0, '将来負担比率（分子）の構造'!L$52), NA())</f>
        <v>12254</v>
      </c>
      <c r="M67" s="135" t="e">
        <f>NA()</f>
        <v>#N/A</v>
      </c>
      <c r="N67" s="135" t="e">
        <f>NA()</f>
        <v>#N/A</v>
      </c>
      <c r="O67" s="135">
        <f>IF(ISNUMBER('将来負担比率（分子）の構造'!M$52), IF('将来負担比率（分子）の構造'!M$52 &lt; 0, 0, '将来負担比率（分子）の構造'!M$52), NA())</f>
        <v>8649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79822765</v>
      </c>
      <c r="S5" s="583"/>
      <c r="T5" s="583"/>
      <c r="U5" s="583"/>
      <c r="V5" s="583"/>
      <c r="W5" s="583"/>
      <c r="X5" s="583"/>
      <c r="Y5" s="584"/>
      <c r="Z5" s="585">
        <v>56.8</v>
      </c>
      <c r="AA5" s="585"/>
      <c r="AB5" s="585"/>
      <c r="AC5" s="585"/>
      <c r="AD5" s="586">
        <v>74080297</v>
      </c>
      <c r="AE5" s="586"/>
      <c r="AF5" s="586"/>
      <c r="AG5" s="586"/>
      <c r="AH5" s="586"/>
      <c r="AI5" s="586"/>
      <c r="AJ5" s="586"/>
      <c r="AK5" s="586"/>
      <c r="AL5" s="587">
        <v>91.2</v>
      </c>
      <c r="AM5" s="588"/>
      <c r="AN5" s="588"/>
      <c r="AO5" s="589"/>
      <c r="AP5" s="579" t="s">
        <v>209</v>
      </c>
      <c r="AQ5" s="580"/>
      <c r="AR5" s="580"/>
      <c r="AS5" s="580"/>
      <c r="AT5" s="580"/>
      <c r="AU5" s="580"/>
      <c r="AV5" s="580"/>
      <c r="AW5" s="580"/>
      <c r="AX5" s="580"/>
      <c r="AY5" s="580"/>
      <c r="AZ5" s="580"/>
      <c r="BA5" s="580"/>
      <c r="BB5" s="580"/>
      <c r="BC5" s="580"/>
      <c r="BD5" s="580"/>
      <c r="BE5" s="580"/>
      <c r="BF5" s="581"/>
      <c r="BG5" s="593">
        <v>71703831</v>
      </c>
      <c r="BH5" s="594"/>
      <c r="BI5" s="594"/>
      <c r="BJ5" s="594"/>
      <c r="BK5" s="594"/>
      <c r="BL5" s="594"/>
      <c r="BM5" s="594"/>
      <c r="BN5" s="595"/>
      <c r="BO5" s="596">
        <v>89.8</v>
      </c>
      <c r="BP5" s="596"/>
      <c r="BQ5" s="596"/>
      <c r="BR5" s="596"/>
      <c r="BS5" s="597">
        <v>706644</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690244</v>
      </c>
      <c r="S6" s="594"/>
      <c r="T6" s="594"/>
      <c r="U6" s="594"/>
      <c r="V6" s="594"/>
      <c r="W6" s="594"/>
      <c r="X6" s="594"/>
      <c r="Y6" s="595"/>
      <c r="Z6" s="596">
        <v>0.5</v>
      </c>
      <c r="AA6" s="596"/>
      <c r="AB6" s="596"/>
      <c r="AC6" s="596"/>
      <c r="AD6" s="597">
        <v>690244</v>
      </c>
      <c r="AE6" s="597"/>
      <c r="AF6" s="597"/>
      <c r="AG6" s="597"/>
      <c r="AH6" s="597"/>
      <c r="AI6" s="597"/>
      <c r="AJ6" s="597"/>
      <c r="AK6" s="597"/>
      <c r="AL6" s="598">
        <v>0.8</v>
      </c>
      <c r="AM6" s="599"/>
      <c r="AN6" s="599"/>
      <c r="AO6" s="600"/>
      <c r="AP6" s="590" t="s">
        <v>214</v>
      </c>
      <c r="AQ6" s="591"/>
      <c r="AR6" s="591"/>
      <c r="AS6" s="591"/>
      <c r="AT6" s="591"/>
      <c r="AU6" s="591"/>
      <c r="AV6" s="591"/>
      <c r="AW6" s="591"/>
      <c r="AX6" s="591"/>
      <c r="AY6" s="591"/>
      <c r="AZ6" s="591"/>
      <c r="BA6" s="591"/>
      <c r="BB6" s="591"/>
      <c r="BC6" s="591"/>
      <c r="BD6" s="591"/>
      <c r="BE6" s="591"/>
      <c r="BF6" s="592"/>
      <c r="BG6" s="593">
        <v>71703831</v>
      </c>
      <c r="BH6" s="594"/>
      <c r="BI6" s="594"/>
      <c r="BJ6" s="594"/>
      <c r="BK6" s="594"/>
      <c r="BL6" s="594"/>
      <c r="BM6" s="594"/>
      <c r="BN6" s="595"/>
      <c r="BO6" s="596">
        <v>89.8</v>
      </c>
      <c r="BP6" s="596"/>
      <c r="BQ6" s="596"/>
      <c r="BR6" s="596"/>
      <c r="BS6" s="597">
        <v>706644</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669651</v>
      </c>
      <c r="CS6" s="594"/>
      <c r="CT6" s="594"/>
      <c r="CU6" s="594"/>
      <c r="CV6" s="594"/>
      <c r="CW6" s="594"/>
      <c r="CX6" s="594"/>
      <c r="CY6" s="595"/>
      <c r="CZ6" s="596">
        <v>0.5</v>
      </c>
      <c r="DA6" s="596"/>
      <c r="DB6" s="596"/>
      <c r="DC6" s="596"/>
      <c r="DD6" s="602" t="s">
        <v>216</v>
      </c>
      <c r="DE6" s="594"/>
      <c r="DF6" s="594"/>
      <c r="DG6" s="594"/>
      <c r="DH6" s="594"/>
      <c r="DI6" s="594"/>
      <c r="DJ6" s="594"/>
      <c r="DK6" s="594"/>
      <c r="DL6" s="594"/>
      <c r="DM6" s="594"/>
      <c r="DN6" s="594"/>
      <c r="DO6" s="594"/>
      <c r="DP6" s="595"/>
      <c r="DQ6" s="602">
        <v>669651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136971</v>
      </c>
      <c r="S7" s="594"/>
      <c r="T7" s="594"/>
      <c r="U7" s="594"/>
      <c r="V7" s="594"/>
      <c r="W7" s="594"/>
      <c r="X7" s="594"/>
      <c r="Y7" s="595"/>
      <c r="Z7" s="596">
        <v>0.1</v>
      </c>
      <c r="AA7" s="596"/>
      <c r="AB7" s="596"/>
      <c r="AC7" s="596"/>
      <c r="AD7" s="597">
        <v>136971</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38292487</v>
      </c>
      <c r="BH7" s="594"/>
      <c r="BI7" s="594"/>
      <c r="BJ7" s="594"/>
      <c r="BK7" s="594"/>
      <c r="BL7" s="594"/>
      <c r="BM7" s="594"/>
      <c r="BN7" s="595"/>
      <c r="BO7" s="596">
        <v>48</v>
      </c>
      <c r="BP7" s="596"/>
      <c r="BQ7" s="596"/>
      <c r="BR7" s="596"/>
      <c r="BS7" s="597">
        <v>706644</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18788325</v>
      </c>
      <c r="CS7" s="594"/>
      <c r="CT7" s="594"/>
      <c r="CU7" s="594"/>
      <c r="CV7" s="594"/>
      <c r="CW7" s="594"/>
      <c r="CX7" s="594"/>
      <c r="CY7" s="595"/>
      <c r="CZ7" s="596">
        <v>13.9</v>
      </c>
      <c r="DA7" s="596"/>
      <c r="DB7" s="596"/>
      <c r="DC7" s="596"/>
      <c r="DD7" s="602">
        <v>1098659</v>
      </c>
      <c r="DE7" s="594"/>
      <c r="DF7" s="594"/>
      <c r="DG7" s="594"/>
      <c r="DH7" s="594"/>
      <c r="DI7" s="594"/>
      <c r="DJ7" s="594"/>
      <c r="DK7" s="594"/>
      <c r="DL7" s="594"/>
      <c r="DM7" s="594"/>
      <c r="DN7" s="594"/>
      <c r="DO7" s="594"/>
      <c r="DP7" s="595"/>
      <c r="DQ7" s="602">
        <v>16891990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598114</v>
      </c>
      <c r="S8" s="594"/>
      <c r="T8" s="594"/>
      <c r="U8" s="594"/>
      <c r="V8" s="594"/>
      <c r="W8" s="594"/>
      <c r="X8" s="594"/>
      <c r="Y8" s="595"/>
      <c r="Z8" s="596">
        <v>0.4</v>
      </c>
      <c r="AA8" s="596"/>
      <c r="AB8" s="596"/>
      <c r="AC8" s="596"/>
      <c r="AD8" s="597">
        <v>598114</v>
      </c>
      <c r="AE8" s="597"/>
      <c r="AF8" s="597"/>
      <c r="AG8" s="597"/>
      <c r="AH8" s="597"/>
      <c r="AI8" s="597"/>
      <c r="AJ8" s="597"/>
      <c r="AK8" s="597"/>
      <c r="AL8" s="598">
        <v>0.7</v>
      </c>
      <c r="AM8" s="599"/>
      <c r="AN8" s="599"/>
      <c r="AO8" s="600"/>
      <c r="AP8" s="590" t="s">
        <v>221</v>
      </c>
      <c r="AQ8" s="591"/>
      <c r="AR8" s="591"/>
      <c r="AS8" s="591"/>
      <c r="AT8" s="591"/>
      <c r="AU8" s="591"/>
      <c r="AV8" s="591"/>
      <c r="AW8" s="591"/>
      <c r="AX8" s="591"/>
      <c r="AY8" s="591"/>
      <c r="AZ8" s="591"/>
      <c r="BA8" s="591"/>
      <c r="BB8" s="591"/>
      <c r="BC8" s="591"/>
      <c r="BD8" s="591"/>
      <c r="BE8" s="591"/>
      <c r="BF8" s="592"/>
      <c r="BG8" s="593">
        <v>705011</v>
      </c>
      <c r="BH8" s="594"/>
      <c r="BI8" s="594"/>
      <c r="BJ8" s="594"/>
      <c r="BK8" s="594"/>
      <c r="BL8" s="594"/>
      <c r="BM8" s="594"/>
      <c r="BN8" s="595"/>
      <c r="BO8" s="596">
        <v>0.9</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52425555</v>
      </c>
      <c r="CS8" s="594"/>
      <c r="CT8" s="594"/>
      <c r="CU8" s="594"/>
      <c r="CV8" s="594"/>
      <c r="CW8" s="594"/>
      <c r="CX8" s="594"/>
      <c r="CY8" s="595"/>
      <c r="CZ8" s="596">
        <v>38.799999999999997</v>
      </c>
      <c r="DA8" s="596"/>
      <c r="DB8" s="596"/>
      <c r="DC8" s="596"/>
      <c r="DD8" s="602">
        <v>1050075</v>
      </c>
      <c r="DE8" s="594"/>
      <c r="DF8" s="594"/>
      <c r="DG8" s="594"/>
      <c r="DH8" s="594"/>
      <c r="DI8" s="594"/>
      <c r="DJ8" s="594"/>
      <c r="DK8" s="594"/>
      <c r="DL8" s="594"/>
      <c r="DM8" s="594"/>
      <c r="DN8" s="594"/>
      <c r="DO8" s="594"/>
      <c r="DP8" s="595"/>
      <c r="DQ8" s="602">
        <v>26839515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375280</v>
      </c>
      <c r="S9" s="594"/>
      <c r="T9" s="594"/>
      <c r="U9" s="594"/>
      <c r="V9" s="594"/>
      <c r="W9" s="594"/>
      <c r="X9" s="594"/>
      <c r="Y9" s="595"/>
      <c r="Z9" s="596">
        <v>0.3</v>
      </c>
      <c r="AA9" s="596"/>
      <c r="AB9" s="596"/>
      <c r="AC9" s="596"/>
      <c r="AD9" s="597">
        <v>375280</v>
      </c>
      <c r="AE9" s="597"/>
      <c r="AF9" s="597"/>
      <c r="AG9" s="597"/>
      <c r="AH9" s="597"/>
      <c r="AI9" s="597"/>
      <c r="AJ9" s="597"/>
      <c r="AK9" s="597"/>
      <c r="AL9" s="598">
        <v>0.5</v>
      </c>
      <c r="AM9" s="599"/>
      <c r="AN9" s="599"/>
      <c r="AO9" s="600"/>
      <c r="AP9" s="590" t="s">
        <v>224</v>
      </c>
      <c r="AQ9" s="591"/>
      <c r="AR9" s="591"/>
      <c r="AS9" s="591"/>
      <c r="AT9" s="591"/>
      <c r="AU9" s="591"/>
      <c r="AV9" s="591"/>
      <c r="AW9" s="591"/>
      <c r="AX9" s="591"/>
      <c r="AY9" s="591"/>
      <c r="AZ9" s="591"/>
      <c r="BA9" s="591"/>
      <c r="BB9" s="591"/>
      <c r="BC9" s="591"/>
      <c r="BD9" s="591"/>
      <c r="BE9" s="591"/>
      <c r="BF9" s="592"/>
      <c r="BG9" s="593">
        <v>30175694</v>
      </c>
      <c r="BH9" s="594"/>
      <c r="BI9" s="594"/>
      <c r="BJ9" s="594"/>
      <c r="BK9" s="594"/>
      <c r="BL9" s="594"/>
      <c r="BM9" s="594"/>
      <c r="BN9" s="595"/>
      <c r="BO9" s="596">
        <v>37.799999999999997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13531137</v>
      </c>
      <c r="CS9" s="594"/>
      <c r="CT9" s="594"/>
      <c r="CU9" s="594"/>
      <c r="CV9" s="594"/>
      <c r="CW9" s="594"/>
      <c r="CX9" s="594"/>
      <c r="CY9" s="595"/>
      <c r="CZ9" s="596">
        <v>10</v>
      </c>
      <c r="DA9" s="596"/>
      <c r="DB9" s="596"/>
      <c r="DC9" s="596"/>
      <c r="DD9" s="602">
        <v>477431</v>
      </c>
      <c r="DE9" s="594"/>
      <c r="DF9" s="594"/>
      <c r="DG9" s="594"/>
      <c r="DH9" s="594"/>
      <c r="DI9" s="594"/>
      <c r="DJ9" s="594"/>
      <c r="DK9" s="594"/>
      <c r="DL9" s="594"/>
      <c r="DM9" s="594"/>
      <c r="DN9" s="594"/>
      <c r="DO9" s="594"/>
      <c r="DP9" s="595"/>
      <c r="DQ9" s="602">
        <v>10193399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4368467</v>
      </c>
      <c r="S10" s="594"/>
      <c r="T10" s="594"/>
      <c r="U10" s="594"/>
      <c r="V10" s="594"/>
      <c r="W10" s="594"/>
      <c r="X10" s="594"/>
      <c r="Y10" s="595"/>
      <c r="Z10" s="596">
        <v>3.1</v>
      </c>
      <c r="AA10" s="596"/>
      <c r="AB10" s="596"/>
      <c r="AC10" s="596"/>
      <c r="AD10" s="597">
        <v>4368467</v>
      </c>
      <c r="AE10" s="597"/>
      <c r="AF10" s="597"/>
      <c r="AG10" s="597"/>
      <c r="AH10" s="597"/>
      <c r="AI10" s="597"/>
      <c r="AJ10" s="597"/>
      <c r="AK10" s="597"/>
      <c r="AL10" s="598">
        <v>5.4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1130458</v>
      </c>
      <c r="BH10" s="594"/>
      <c r="BI10" s="594"/>
      <c r="BJ10" s="594"/>
      <c r="BK10" s="594"/>
      <c r="BL10" s="594"/>
      <c r="BM10" s="594"/>
      <c r="BN10" s="595"/>
      <c r="BO10" s="596">
        <v>1.4</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628515</v>
      </c>
      <c r="CS10" s="594"/>
      <c r="CT10" s="594"/>
      <c r="CU10" s="594"/>
      <c r="CV10" s="594"/>
      <c r="CW10" s="594"/>
      <c r="CX10" s="594"/>
      <c r="CY10" s="595"/>
      <c r="CZ10" s="596">
        <v>0.5</v>
      </c>
      <c r="DA10" s="596"/>
      <c r="DB10" s="596"/>
      <c r="DC10" s="596"/>
      <c r="DD10" s="602" t="s">
        <v>112</v>
      </c>
      <c r="DE10" s="594"/>
      <c r="DF10" s="594"/>
      <c r="DG10" s="594"/>
      <c r="DH10" s="594"/>
      <c r="DI10" s="594"/>
      <c r="DJ10" s="594"/>
      <c r="DK10" s="594"/>
      <c r="DL10" s="594"/>
      <c r="DM10" s="594"/>
      <c r="DN10" s="594"/>
      <c r="DO10" s="594"/>
      <c r="DP10" s="595"/>
      <c r="DQ10" s="602">
        <v>176639</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19072</v>
      </c>
      <c r="S11" s="594"/>
      <c r="T11" s="594"/>
      <c r="U11" s="594"/>
      <c r="V11" s="594"/>
      <c r="W11" s="594"/>
      <c r="X11" s="594"/>
      <c r="Y11" s="595"/>
      <c r="Z11" s="596">
        <v>0</v>
      </c>
      <c r="AA11" s="596"/>
      <c r="AB11" s="596"/>
      <c r="AC11" s="596"/>
      <c r="AD11" s="597">
        <v>19072</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6281324</v>
      </c>
      <c r="BH11" s="594"/>
      <c r="BI11" s="594"/>
      <c r="BJ11" s="594"/>
      <c r="BK11" s="594"/>
      <c r="BL11" s="594"/>
      <c r="BM11" s="594"/>
      <c r="BN11" s="595"/>
      <c r="BO11" s="596">
        <v>7.9</v>
      </c>
      <c r="BP11" s="596"/>
      <c r="BQ11" s="596"/>
      <c r="BR11" s="596"/>
      <c r="BS11" s="602">
        <v>706644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1241638</v>
      </c>
      <c r="CS11" s="594"/>
      <c r="CT11" s="594"/>
      <c r="CU11" s="594"/>
      <c r="CV11" s="594"/>
      <c r="CW11" s="594"/>
      <c r="CX11" s="594"/>
      <c r="CY11" s="595"/>
      <c r="CZ11" s="596">
        <v>0.9</v>
      </c>
      <c r="DA11" s="596"/>
      <c r="DB11" s="596"/>
      <c r="DC11" s="596"/>
      <c r="DD11" s="602">
        <v>199801</v>
      </c>
      <c r="DE11" s="594"/>
      <c r="DF11" s="594"/>
      <c r="DG11" s="594"/>
      <c r="DH11" s="594"/>
      <c r="DI11" s="594"/>
      <c r="DJ11" s="594"/>
      <c r="DK11" s="594"/>
      <c r="DL11" s="594"/>
      <c r="DM11" s="594"/>
      <c r="DN11" s="594"/>
      <c r="DO11" s="594"/>
      <c r="DP11" s="595"/>
      <c r="DQ11" s="602">
        <v>977885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30490706</v>
      </c>
      <c r="BH12" s="594"/>
      <c r="BI12" s="594"/>
      <c r="BJ12" s="594"/>
      <c r="BK12" s="594"/>
      <c r="BL12" s="594"/>
      <c r="BM12" s="594"/>
      <c r="BN12" s="595"/>
      <c r="BO12" s="596">
        <v>38.200000000000003</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2690064</v>
      </c>
      <c r="CS12" s="594"/>
      <c r="CT12" s="594"/>
      <c r="CU12" s="594"/>
      <c r="CV12" s="594"/>
      <c r="CW12" s="594"/>
      <c r="CX12" s="594"/>
      <c r="CY12" s="595"/>
      <c r="CZ12" s="596">
        <v>2</v>
      </c>
      <c r="DA12" s="596"/>
      <c r="DB12" s="596"/>
      <c r="DC12" s="596"/>
      <c r="DD12" s="602">
        <v>195100</v>
      </c>
      <c r="DE12" s="594"/>
      <c r="DF12" s="594"/>
      <c r="DG12" s="594"/>
      <c r="DH12" s="594"/>
      <c r="DI12" s="594"/>
      <c r="DJ12" s="594"/>
      <c r="DK12" s="594"/>
      <c r="DL12" s="594"/>
      <c r="DM12" s="594"/>
      <c r="DN12" s="594"/>
      <c r="DO12" s="594"/>
      <c r="DP12" s="595"/>
      <c r="DQ12" s="602">
        <v>805396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194979</v>
      </c>
      <c r="S13" s="594"/>
      <c r="T13" s="594"/>
      <c r="U13" s="594"/>
      <c r="V13" s="594"/>
      <c r="W13" s="594"/>
      <c r="X13" s="594"/>
      <c r="Y13" s="595"/>
      <c r="Z13" s="596">
        <v>0.1</v>
      </c>
      <c r="AA13" s="596"/>
      <c r="AB13" s="596"/>
      <c r="AC13" s="596"/>
      <c r="AD13" s="597">
        <v>194979</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30392636</v>
      </c>
      <c r="BH13" s="594"/>
      <c r="BI13" s="594"/>
      <c r="BJ13" s="594"/>
      <c r="BK13" s="594"/>
      <c r="BL13" s="594"/>
      <c r="BM13" s="594"/>
      <c r="BN13" s="595"/>
      <c r="BO13" s="596">
        <v>38.1</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17912678</v>
      </c>
      <c r="CS13" s="594"/>
      <c r="CT13" s="594"/>
      <c r="CU13" s="594"/>
      <c r="CV13" s="594"/>
      <c r="CW13" s="594"/>
      <c r="CX13" s="594"/>
      <c r="CY13" s="595"/>
      <c r="CZ13" s="596">
        <v>13.3</v>
      </c>
      <c r="DA13" s="596"/>
      <c r="DB13" s="596"/>
      <c r="DC13" s="596"/>
      <c r="DD13" s="602">
        <v>6958098</v>
      </c>
      <c r="DE13" s="594"/>
      <c r="DF13" s="594"/>
      <c r="DG13" s="594"/>
      <c r="DH13" s="594"/>
      <c r="DI13" s="594"/>
      <c r="DJ13" s="594"/>
      <c r="DK13" s="594"/>
      <c r="DL13" s="594"/>
      <c r="DM13" s="594"/>
      <c r="DN13" s="594"/>
      <c r="DO13" s="594"/>
      <c r="DP13" s="595"/>
      <c r="DQ13" s="602">
        <v>13313068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329785</v>
      </c>
      <c r="BH14" s="594"/>
      <c r="BI14" s="594"/>
      <c r="BJ14" s="594"/>
      <c r="BK14" s="594"/>
      <c r="BL14" s="594"/>
      <c r="BM14" s="594"/>
      <c r="BN14" s="595"/>
      <c r="BO14" s="596">
        <v>0.4</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6749649</v>
      </c>
      <c r="CS14" s="594"/>
      <c r="CT14" s="594"/>
      <c r="CU14" s="594"/>
      <c r="CV14" s="594"/>
      <c r="CW14" s="594"/>
      <c r="CX14" s="594"/>
      <c r="CY14" s="595"/>
      <c r="CZ14" s="596">
        <v>5</v>
      </c>
      <c r="DA14" s="596"/>
      <c r="DB14" s="596"/>
      <c r="DC14" s="596"/>
      <c r="DD14" s="602">
        <v>2259868</v>
      </c>
      <c r="DE14" s="594"/>
      <c r="DF14" s="594"/>
      <c r="DG14" s="594"/>
      <c r="DH14" s="594"/>
      <c r="DI14" s="594"/>
      <c r="DJ14" s="594"/>
      <c r="DK14" s="594"/>
      <c r="DL14" s="594"/>
      <c r="DM14" s="594"/>
      <c r="DN14" s="594"/>
      <c r="DO14" s="594"/>
      <c r="DP14" s="595"/>
      <c r="DQ14" s="602">
        <v>4962877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335701</v>
      </c>
      <c r="S15" s="594"/>
      <c r="T15" s="594"/>
      <c r="U15" s="594"/>
      <c r="V15" s="594"/>
      <c r="W15" s="594"/>
      <c r="X15" s="594"/>
      <c r="Y15" s="595"/>
      <c r="Z15" s="596">
        <v>0.2</v>
      </c>
      <c r="AA15" s="596"/>
      <c r="AB15" s="596"/>
      <c r="AC15" s="596"/>
      <c r="AD15" s="597">
        <v>335701</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2589603</v>
      </c>
      <c r="BH15" s="594"/>
      <c r="BI15" s="594"/>
      <c r="BJ15" s="594"/>
      <c r="BK15" s="594"/>
      <c r="BL15" s="594"/>
      <c r="BM15" s="594"/>
      <c r="BN15" s="595"/>
      <c r="BO15" s="596">
        <v>3.2</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11666853</v>
      </c>
      <c r="CS15" s="594"/>
      <c r="CT15" s="594"/>
      <c r="CU15" s="594"/>
      <c r="CV15" s="594"/>
      <c r="CW15" s="594"/>
      <c r="CX15" s="594"/>
      <c r="CY15" s="595"/>
      <c r="CZ15" s="596">
        <v>8.6</v>
      </c>
      <c r="DA15" s="596"/>
      <c r="DB15" s="596"/>
      <c r="DC15" s="596"/>
      <c r="DD15" s="602">
        <v>2284700</v>
      </c>
      <c r="DE15" s="594"/>
      <c r="DF15" s="594"/>
      <c r="DG15" s="594"/>
      <c r="DH15" s="594"/>
      <c r="DI15" s="594"/>
      <c r="DJ15" s="594"/>
      <c r="DK15" s="594"/>
      <c r="DL15" s="594"/>
      <c r="DM15" s="594"/>
      <c r="DN15" s="594"/>
      <c r="DO15" s="594"/>
      <c r="DP15" s="595"/>
      <c r="DQ15" s="602">
        <v>9886212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143469</v>
      </c>
      <c r="S16" s="594"/>
      <c r="T16" s="594"/>
      <c r="U16" s="594"/>
      <c r="V16" s="594"/>
      <c r="W16" s="594"/>
      <c r="X16" s="594"/>
      <c r="Y16" s="595"/>
      <c r="Z16" s="596">
        <v>0.1</v>
      </c>
      <c r="AA16" s="596"/>
      <c r="AB16" s="596"/>
      <c r="AC16" s="596"/>
      <c r="AD16" s="597" t="s">
        <v>112</v>
      </c>
      <c r="AE16" s="597"/>
      <c r="AF16" s="597"/>
      <c r="AG16" s="597"/>
      <c r="AH16" s="597"/>
      <c r="AI16" s="597"/>
      <c r="AJ16" s="597"/>
      <c r="AK16" s="597"/>
      <c r="AL16" s="598" t="s">
        <v>112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t="s">
        <v>112</v>
      </c>
      <c r="S17" s="594"/>
      <c r="T17" s="594"/>
      <c r="U17" s="594"/>
      <c r="V17" s="594"/>
      <c r="W17" s="594"/>
      <c r="X17" s="594"/>
      <c r="Y17" s="595"/>
      <c r="Z17" s="596" t="s">
        <v>112</v>
      </c>
      <c r="AA17" s="596"/>
      <c r="AB17" s="596"/>
      <c r="AC17" s="596"/>
      <c r="AD17" s="597" t="s">
        <v>112</v>
      </c>
      <c r="AE17" s="597"/>
      <c r="AF17" s="597"/>
      <c r="AG17" s="597"/>
      <c r="AH17" s="597"/>
      <c r="AI17" s="597"/>
      <c r="AJ17" s="597"/>
      <c r="AK17" s="597"/>
      <c r="AL17" s="598" t="s">
        <v>112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v>1250</v>
      </c>
      <c r="BH17" s="594"/>
      <c r="BI17" s="594"/>
      <c r="BJ17" s="594"/>
      <c r="BK17" s="594"/>
      <c r="BL17" s="594"/>
      <c r="BM17" s="594"/>
      <c r="BN17" s="595"/>
      <c r="BO17" s="596">
        <v>0</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8724268</v>
      </c>
      <c r="CS17" s="594"/>
      <c r="CT17" s="594"/>
      <c r="CU17" s="594"/>
      <c r="CV17" s="594"/>
      <c r="CW17" s="594"/>
      <c r="CX17" s="594"/>
      <c r="CY17" s="595"/>
      <c r="CZ17" s="596">
        <v>6.5</v>
      </c>
      <c r="DA17" s="596"/>
      <c r="DB17" s="596"/>
      <c r="DC17" s="596"/>
      <c r="DD17" s="602" t="s">
        <v>112</v>
      </c>
      <c r="DE17" s="594"/>
      <c r="DF17" s="594"/>
      <c r="DG17" s="594"/>
      <c r="DH17" s="594"/>
      <c r="DI17" s="594"/>
      <c r="DJ17" s="594"/>
      <c r="DK17" s="594"/>
      <c r="DL17" s="594"/>
      <c r="DM17" s="594"/>
      <c r="DN17" s="594"/>
      <c r="DO17" s="594"/>
      <c r="DP17" s="595"/>
      <c r="DQ17" s="602">
        <v>8724268</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143469</v>
      </c>
      <c r="S18" s="594"/>
      <c r="T18" s="594"/>
      <c r="U18" s="594"/>
      <c r="V18" s="594"/>
      <c r="W18" s="594"/>
      <c r="X18" s="594"/>
      <c r="Y18" s="595"/>
      <c r="Z18" s="596">
        <v>0.1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8118934</v>
      </c>
      <c r="BH19" s="594"/>
      <c r="BI19" s="594"/>
      <c r="BJ19" s="594"/>
      <c r="BK19" s="594"/>
      <c r="BL19" s="594"/>
      <c r="BM19" s="594"/>
      <c r="BN19" s="595"/>
      <c r="BO19" s="596">
        <v>10.199999999999999</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86685062</v>
      </c>
      <c r="S20" s="594"/>
      <c r="T20" s="594"/>
      <c r="U20" s="594"/>
      <c r="V20" s="594"/>
      <c r="W20" s="594"/>
      <c r="X20" s="594"/>
      <c r="Y20" s="595"/>
      <c r="Z20" s="596">
        <v>61.7</v>
      </c>
      <c r="AA20" s="596"/>
      <c r="AB20" s="596"/>
      <c r="AC20" s="596"/>
      <c r="AD20" s="597">
        <v>80799125</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8118934</v>
      </c>
      <c r="BH20" s="594"/>
      <c r="BI20" s="594"/>
      <c r="BJ20" s="594"/>
      <c r="BK20" s="594"/>
      <c r="BL20" s="594"/>
      <c r="BM20" s="594"/>
      <c r="BN20" s="595"/>
      <c r="BO20" s="596">
        <v>10.199999999999999</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135028333</v>
      </c>
      <c r="CS20" s="594"/>
      <c r="CT20" s="594"/>
      <c r="CU20" s="594"/>
      <c r="CV20" s="594"/>
      <c r="CW20" s="594"/>
      <c r="CX20" s="594"/>
      <c r="CY20" s="595"/>
      <c r="CZ20" s="596">
        <v>100</v>
      </c>
      <c r="DA20" s="596"/>
      <c r="DB20" s="596"/>
      <c r="DC20" s="596"/>
      <c r="DD20" s="602">
        <v>14523732</v>
      </c>
      <c r="DE20" s="594"/>
      <c r="DF20" s="594"/>
      <c r="DG20" s="594"/>
      <c r="DH20" s="594"/>
      <c r="DI20" s="594"/>
      <c r="DJ20" s="594"/>
      <c r="DK20" s="594"/>
      <c r="DL20" s="594"/>
      <c r="DM20" s="594"/>
      <c r="DN20" s="594"/>
      <c r="DO20" s="594"/>
      <c r="DP20" s="595"/>
      <c r="DQ20" s="602">
        <v>93440900</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56048</v>
      </c>
      <c r="S21" s="594"/>
      <c r="T21" s="594"/>
      <c r="U21" s="594"/>
      <c r="V21" s="594"/>
      <c r="W21" s="594"/>
      <c r="X21" s="594"/>
      <c r="Y21" s="595"/>
      <c r="Z21" s="596">
        <v>0</v>
      </c>
      <c r="AA21" s="596"/>
      <c r="AB21" s="596"/>
      <c r="AC21" s="596"/>
      <c r="AD21" s="597">
        <v>56048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10188</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1215766</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v>2366278</v>
      </c>
      <c r="BH22" s="594"/>
      <c r="BI22" s="594"/>
      <c r="BJ22" s="594"/>
      <c r="BK22" s="594"/>
      <c r="BL22" s="594"/>
      <c r="BM22" s="594"/>
      <c r="BN22" s="595"/>
      <c r="BO22" s="596">
        <v>3</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1824435</v>
      </c>
      <c r="S23" s="594"/>
      <c r="T23" s="594"/>
      <c r="U23" s="594"/>
      <c r="V23" s="594"/>
      <c r="W23" s="594"/>
      <c r="X23" s="594"/>
      <c r="Y23" s="595"/>
      <c r="Z23" s="596">
        <v>1.3</v>
      </c>
      <c r="AA23" s="596"/>
      <c r="AB23" s="596"/>
      <c r="AC23" s="596"/>
      <c r="AD23" s="597">
        <v>307143</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5742468</v>
      </c>
      <c r="BH23" s="594"/>
      <c r="BI23" s="594"/>
      <c r="BJ23" s="594"/>
      <c r="BK23" s="594"/>
      <c r="BL23" s="594"/>
      <c r="BM23" s="594"/>
      <c r="BN23" s="595"/>
      <c r="BO23" s="596">
        <v>7.2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1916114</v>
      </c>
      <c r="S24" s="594"/>
      <c r="T24" s="594"/>
      <c r="U24" s="594"/>
      <c r="V24" s="594"/>
      <c r="W24" s="594"/>
      <c r="X24" s="594"/>
      <c r="Y24" s="595"/>
      <c r="Z24" s="596">
        <v>1.4</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67648912</v>
      </c>
      <c r="CS24" s="583"/>
      <c r="CT24" s="583"/>
      <c r="CU24" s="583"/>
      <c r="CV24" s="583"/>
      <c r="CW24" s="583"/>
      <c r="CX24" s="583"/>
      <c r="CY24" s="584"/>
      <c r="CZ24" s="622">
        <v>50.1</v>
      </c>
      <c r="DA24" s="623"/>
      <c r="DB24" s="623"/>
      <c r="DC24" s="624"/>
      <c r="DD24" s="621">
        <v>44149477</v>
      </c>
      <c r="DE24" s="583"/>
      <c r="DF24" s="583"/>
      <c r="DG24" s="583"/>
      <c r="DH24" s="583"/>
      <c r="DI24" s="583"/>
      <c r="DJ24" s="583"/>
      <c r="DK24" s="584"/>
      <c r="DL24" s="621">
        <v>43923265</v>
      </c>
      <c r="DM24" s="583"/>
      <c r="DN24" s="583"/>
      <c r="DO24" s="583"/>
      <c r="DP24" s="583"/>
      <c r="DQ24" s="583"/>
      <c r="DR24" s="583"/>
      <c r="DS24" s="583"/>
      <c r="DT24" s="583"/>
      <c r="DU24" s="583"/>
      <c r="DV24" s="584"/>
      <c r="DW24" s="587">
        <v>54.1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19612140</v>
      </c>
      <c r="S25" s="594"/>
      <c r="T25" s="594"/>
      <c r="U25" s="594"/>
      <c r="V25" s="594"/>
      <c r="W25" s="594"/>
      <c r="X25" s="594"/>
      <c r="Y25" s="595"/>
      <c r="Z25" s="596">
        <v>14</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24828290</v>
      </c>
      <c r="CS25" s="613"/>
      <c r="CT25" s="613"/>
      <c r="CU25" s="613"/>
      <c r="CV25" s="613"/>
      <c r="CW25" s="613"/>
      <c r="CX25" s="613"/>
      <c r="CY25" s="614"/>
      <c r="CZ25" s="627">
        <v>18.399999999999999</v>
      </c>
      <c r="DA25" s="628"/>
      <c r="DB25" s="628"/>
      <c r="DC25" s="629"/>
      <c r="DD25" s="602">
        <v>23553946</v>
      </c>
      <c r="DE25" s="613"/>
      <c r="DF25" s="613"/>
      <c r="DG25" s="613"/>
      <c r="DH25" s="613"/>
      <c r="DI25" s="613"/>
      <c r="DJ25" s="613"/>
      <c r="DK25" s="614"/>
      <c r="DL25" s="602">
        <v>23380410</v>
      </c>
      <c r="DM25" s="613"/>
      <c r="DN25" s="613"/>
      <c r="DO25" s="613"/>
      <c r="DP25" s="613"/>
      <c r="DQ25" s="613"/>
      <c r="DR25" s="613"/>
      <c r="DS25" s="613"/>
      <c r="DT25" s="613"/>
      <c r="DU25" s="613"/>
      <c r="DV25" s="614"/>
      <c r="DW25" s="598">
        <v>28.8</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17505555</v>
      </c>
      <c r="CS26" s="594"/>
      <c r="CT26" s="594"/>
      <c r="CU26" s="594"/>
      <c r="CV26" s="594"/>
      <c r="CW26" s="594"/>
      <c r="CX26" s="594"/>
      <c r="CY26" s="595"/>
      <c r="CZ26" s="627">
        <v>13</v>
      </c>
      <c r="DA26" s="628"/>
      <c r="DB26" s="628"/>
      <c r="DC26" s="629"/>
      <c r="DD26" s="602">
        <v>16381506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7653911</v>
      </c>
      <c r="S27" s="594"/>
      <c r="T27" s="594"/>
      <c r="U27" s="594"/>
      <c r="V27" s="594"/>
      <c r="W27" s="594"/>
      <c r="X27" s="594"/>
      <c r="Y27" s="595"/>
      <c r="Z27" s="596">
        <v>5.4</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79822765</v>
      </c>
      <c r="BH27" s="594"/>
      <c r="BI27" s="594"/>
      <c r="BJ27" s="594"/>
      <c r="BK27" s="594"/>
      <c r="BL27" s="594"/>
      <c r="BM27" s="594"/>
      <c r="BN27" s="595"/>
      <c r="BO27" s="596">
        <v>100</v>
      </c>
      <c r="BP27" s="596"/>
      <c r="BQ27" s="596"/>
      <c r="BR27" s="596"/>
      <c r="BS27" s="602">
        <v>706644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34096911</v>
      </c>
      <c r="CS27" s="613"/>
      <c r="CT27" s="613"/>
      <c r="CU27" s="613"/>
      <c r="CV27" s="613"/>
      <c r="CW27" s="613"/>
      <c r="CX27" s="613"/>
      <c r="CY27" s="614"/>
      <c r="CZ27" s="627">
        <v>25.3</v>
      </c>
      <c r="DA27" s="628"/>
      <c r="DB27" s="628"/>
      <c r="DC27" s="629"/>
      <c r="DD27" s="602">
        <v>11871820</v>
      </c>
      <c r="DE27" s="613"/>
      <c r="DF27" s="613"/>
      <c r="DG27" s="613"/>
      <c r="DH27" s="613"/>
      <c r="DI27" s="613"/>
      <c r="DJ27" s="613"/>
      <c r="DK27" s="614"/>
      <c r="DL27" s="602">
        <v>11819144</v>
      </c>
      <c r="DM27" s="613"/>
      <c r="DN27" s="613"/>
      <c r="DO27" s="613"/>
      <c r="DP27" s="613"/>
      <c r="DQ27" s="613"/>
      <c r="DR27" s="613"/>
      <c r="DS27" s="613"/>
      <c r="DT27" s="613"/>
      <c r="DU27" s="613"/>
      <c r="DV27" s="614"/>
      <c r="DW27" s="598">
        <v>14.5</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149801</v>
      </c>
      <c r="S28" s="594"/>
      <c r="T28" s="594"/>
      <c r="U28" s="594"/>
      <c r="V28" s="594"/>
      <c r="W28" s="594"/>
      <c r="X28" s="594"/>
      <c r="Y28" s="595"/>
      <c r="Z28" s="596">
        <v>0.1</v>
      </c>
      <c r="AA28" s="596"/>
      <c r="AB28" s="596"/>
      <c r="AC28" s="596"/>
      <c r="AD28" s="597">
        <v>65676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8723711</v>
      </c>
      <c r="CS28" s="594"/>
      <c r="CT28" s="594"/>
      <c r="CU28" s="594"/>
      <c r="CV28" s="594"/>
      <c r="CW28" s="594"/>
      <c r="CX28" s="594"/>
      <c r="CY28" s="595"/>
      <c r="CZ28" s="627">
        <v>6.5</v>
      </c>
      <c r="DA28" s="628"/>
      <c r="DB28" s="628"/>
      <c r="DC28" s="629"/>
      <c r="DD28" s="602">
        <v>8723711</v>
      </c>
      <c r="DE28" s="594"/>
      <c r="DF28" s="594"/>
      <c r="DG28" s="594"/>
      <c r="DH28" s="594"/>
      <c r="DI28" s="594"/>
      <c r="DJ28" s="594"/>
      <c r="DK28" s="595"/>
      <c r="DL28" s="602">
        <v>8723711</v>
      </c>
      <c r="DM28" s="594"/>
      <c r="DN28" s="594"/>
      <c r="DO28" s="594"/>
      <c r="DP28" s="594"/>
      <c r="DQ28" s="594"/>
      <c r="DR28" s="594"/>
      <c r="DS28" s="594"/>
      <c r="DT28" s="594"/>
      <c r="DU28" s="594"/>
      <c r="DV28" s="595"/>
      <c r="DW28" s="598">
        <v>10.7</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398585</v>
      </c>
      <c r="S29" s="594"/>
      <c r="T29" s="594"/>
      <c r="U29" s="594"/>
      <c r="V29" s="594"/>
      <c r="W29" s="594"/>
      <c r="X29" s="594"/>
      <c r="Y29" s="595"/>
      <c r="Z29" s="596">
        <v>0.3</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8723711</v>
      </c>
      <c r="CS29" s="613"/>
      <c r="CT29" s="613"/>
      <c r="CU29" s="613"/>
      <c r="CV29" s="613"/>
      <c r="CW29" s="613"/>
      <c r="CX29" s="613"/>
      <c r="CY29" s="614"/>
      <c r="CZ29" s="627">
        <v>6.5</v>
      </c>
      <c r="DA29" s="628"/>
      <c r="DB29" s="628"/>
      <c r="DC29" s="629"/>
      <c r="DD29" s="602">
        <v>8723711</v>
      </c>
      <c r="DE29" s="613"/>
      <c r="DF29" s="613"/>
      <c r="DG29" s="613"/>
      <c r="DH29" s="613"/>
      <c r="DI29" s="613"/>
      <c r="DJ29" s="613"/>
      <c r="DK29" s="614"/>
      <c r="DL29" s="602">
        <v>8723711</v>
      </c>
      <c r="DM29" s="613"/>
      <c r="DN29" s="613"/>
      <c r="DO29" s="613"/>
      <c r="DP29" s="613"/>
      <c r="DQ29" s="613"/>
      <c r="DR29" s="613"/>
      <c r="DS29" s="613"/>
      <c r="DT29" s="613"/>
      <c r="DU29" s="613"/>
      <c r="DV29" s="614"/>
      <c r="DW29" s="598">
        <v>10.7</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708857</v>
      </c>
      <c r="S30" s="594"/>
      <c r="T30" s="594"/>
      <c r="U30" s="594"/>
      <c r="V30" s="594"/>
      <c r="W30" s="594"/>
      <c r="X30" s="594"/>
      <c r="Y30" s="595"/>
      <c r="Z30" s="596">
        <v>0.5</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v>
      </c>
      <c r="BH30" s="652"/>
      <c r="BI30" s="652"/>
      <c r="BJ30" s="652"/>
      <c r="BK30" s="652"/>
      <c r="BL30" s="652"/>
      <c r="BM30" s="588">
        <v>96.2</v>
      </c>
      <c r="BN30" s="652"/>
      <c r="BO30" s="652"/>
      <c r="BP30" s="652"/>
      <c r="BQ30" s="653"/>
      <c r="BR30" s="651">
        <v>99</v>
      </c>
      <c r="BS30" s="652"/>
      <c r="BT30" s="652"/>
      <c r="BU30" s="652"/>
      <c r="BV30" s="652"/>
      <c r="BW30" s="652"/>
      <c r="BX30" s="588">
        <v>96.1</v>
      </c>
      <c r="BY30" s="652"/>
      <c r="BZ30" s="652"/>
      <c r="CA30" s="652"/>
      <c r="CB30" s="653"/>
      <c r="CD30" s="656"/>
      <c r="CE30" s="657"/>
      <c r="CF30" s="607" t="s">
        <v>293</v>
      </c>
      <c r="CG30" s="608"/>
      <c r="CH30" s="608"/>
      <c r="CI30" s="608"/>
      <c r="CJ30" s="608"/>
      <c r="CK30" s="608"/>
      <c r="CL30" s="608"/>
      <c r="CM30" s="608"/>
      <c r="CN30" s="608"/>
      <c r="CO30" s="608"/>
      <c r="CP30" s="608"/>
      <c r="CQ30" s="609"/>
      <c r="CR30" s="593">
        <v>7727987</v>
      </c>
      <c r="CS30" s="594"/>
      <c r="CT30" s="594"/>
      <c r="CU30" s="594"/>
      <c r="CV30" s="594"/>
      <c r="CW30" s="594"/>
      <c r="CX30" s="594"/>
      <c r="CY30" s="595"/>
      <c r="CZ30" s="627">
        <v>5.7</v>
      </c>
      <c r="DA30" s="628"/>
      <c r="DB30" s="628"/>
      <c r="DC30" s="629"/>
      <c r="DD30" s="602">
        <v>7727987</v>
      </c>
      <c r="DE30" s="594"/>
      <c r="DF30" s="594"/>
      <c r="DG30" s="594"/>
      <c r="DH30" s="594"/>
      <c r="DI30" s="594"/>
      <c r="DJ30" s="594"/>
      <c r="DK30" s="595"/>
      <c r="DL30" s="602">
        <v>7727987</v>
      </c>
      <c r="DM30" s="594"/>
      <c r="DN30" s="594"/>
      <c r="DO30" s="594"/>
      <c r="DP30" s="594"/>
      <c r="DQ30" s="594"/>
      <c r="DR30" s="594"/>
      <c r="DS30" s="594"/>
      <c r="DT30" s="594"/>
      <c r="DU30" s="594"/>
      <c r="DV30" s="595"/>
      <c r="DW30" s="598">
        <v>9.5</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11164654</v>
      </c>
      <c r="S31" s="594"/>
      <c r="T31" s="594"/>
      <c r="U31" s="594"/>
      <c r="V31" s="594"/>
      <c r="W31" s="594"/>
      <c r="X31" s="594"/>
      <c r="Y31" s="595"/>
      <c r="Z31" s="596">
        <v>7.9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98.6</v>
      </c>
      <c r="BH31" s="613"/>
      <c r="BI31" s="613"/>
      <c r="BJ31" s="613"/>
      <c r="BK31" s="613"/>
      <c r="BL31" s="613"/>
      <c r="BM31" s="599">
        <v>94.7</v>
      </c>
      <c r="BN31" s="649"/>
      <c r="BO31" s="649"/>
      <c r="BP31" s="649"/>
      <c r="BQ31" s="650"/>
      <c r="BR31" s="648">
        <v>98.6</v>
      </c>
      <c r="BS31" s="613"/>
      <c r="BT31" s="613"/>
      <c r="BU31" s="613"/>
      <c r="BV31" s="613"/>
      <c r="BW31" s="613"/>
      <c r="BX31" s="599">
        <v>94.8</v>
      </c>
      <c r="BY31" s="649"/>
      <c r="BZ31" s="649"/>
      <c r="CA31" s="649"/>
      <c r="CB31" s="650"/>
      <c r="CD31" s="656"/>
      <c r="CE31" s="657"/>
      <c r="CF31" s="607" t="s">
        <v>297</v>
      </c>
      <c r="CG31" s="608"/>
      <c r="CH31" s="608"/>
      <c r="CI31" s="608"/>
      <c r="CJ31" s="608"/>
      <c r="CK31" s="608"/>
      <c r="CL31" s="608"/>
      <c r="CM31" s="608"/>
      <c r="CN31" s="608"/>
      <c r="CO31" s="608"/>
      <c r="CP31" s="608"/>
      <c r="CQ31" s="609"/>
      <c r="CR31" s="593">
        <v>995724</v>
      </c>
      <c r="CS31" s="613"/>
      <c r="CT31" s="613"/>
      <c r="CU31" s="613"/>
      <c r="CV31" s="613"/>
      <c r="CW31" s="613"/>
      <c r="CX31" s="613"/>
      <c r="CY31" s="614"/>
      <c r="CZ31" s="627">
        <v>0.7</v>
      </c>
      <c r="DA31" s="628"/>
      <c r="DB31" s="628"/>
      <c r="DC31" s="629"/>
      <c r="DD31" s="602">
        <v>995724</v>
      </c>
      <c r="DE31" s="613"/>
      <c r="DF31" s="613"/>
      <c r="DG31" s="613"/>
      <c r="DH31" s="613"/>
      <c r="DI31" s="613"/>
      <c r="DJ31" s="613"/>
      <c r="DK31" s="614"/>
      <c r="DL31" s="602">
        <v>995724</v>
      </c>
      <c r="DM31" s="613"/>
      <c r="DN31" s="613"/>
      <c r="DO31" s="613"/>
      <c r="DP31" s="613"/>
      <c r="DQ31" s="613"/>
      <c r="DR31" s="613"/>
      <c r="DS31" s="613"/>
      <c r="DT31" s="613"/>
      <c r="DU31" s="613"/>
      <c r="DV31" s="614"/>
      <c r="DW31" s="598">
        <v>1.2</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3577297</v>
      </c>
      <c r="S32" s="594"/>
      <c r="T32" s="594"/>
      <c r="U32" s="594"/>
      <c r="V32" s="594"/>
      <c r="W32" s="594"/>
      <c r="X32" s="594"/>
      <c r="Y32" s="595"/>
      <c r="Z32" s="596">
        <v>2.5</v>
      </c>
      <c r="AA32" s="596"/>
      <c r="AB32" s="596"/>
      <c r="AC32" s="596"/>
      <c r="AD32" s="597">
        <v>27676</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99.2</v>
      </c>
      <c r="BH32" s="661"/>
      <c r="BI32" s="661"/>
      <c r="BJ32" s="661"/>
      <c r="BK32" s="661"/>
      <c r="BL32" s="661"/>
      <c r="BM32" s="662">
        <v>97.5</v>
      </c>
      <c r="BN32" s="661"/>
      <c r="BO32" s="661"/>
      <c r="BP32" s="661"/>
      <c r="BQ32" s="663"/>
      <c r="BR32" s="660">
        <v>99.3</v>
      </c>
      <c r="BS32" s="661"/>
      <c r="BT32" s="661"/>
      <c r="BU32" s="661"/>
      <c r="BV32" s="661"/>
      <c r="BW32" s="661"/>
      <c r="BX32" s="662">
        <v>97.3</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5529600</v>
      </c>
      <c r="S33" s="594"/>
      <c r="T33" s="594"/>
      <c r="U33" s="594"/>
      <c r="V33" s="594"/>
      <c r="W33" s="594"/>
      <c r="X33" s="594"/>
      <c r="Y33" s="595"/>
      <c r="Z33" s="596">
        <v>3.9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52855689</v>
      </c>
      <c r="CS33" s="613"/>
      <c r="CT33" s="613"/>
      <c r="CU33" s="613"/>
      <c r="CV33" s="613"/>
      <c r="CW33" s="613"/>
      <c r="CX33" s="613"/>
      <c r="CY33" s="614"/>
      <c r="CZ33" s="627">
        <v>39.1</v>
      </c>
      <c r="DA33" s="628"/>
      <c r="DB33" s="628"/>
      <c r="DC33" s="629"/>
      <c r="DD33" s="602">
        <v>43089484</v>
      </c>
      <c r="DE33" s="613"/>
      <c r="DF33" s="613"/>
      <c r="DG33" s="613"/>
      <c r="DH33" s="613"/>
      <c r="DI33" s="613"/>
      <c r="DJ33" s="613"/>
      <c r="DK33" s="614"/>
      <c r="DL33" s="602">
        <v>31295942</v>
      </c>
      <c r="DM33" s="613"/>
      <c r="DN33" s="613"/>
      <c r="DO33" s="613"/>
      <c r="DP33" s="613"/>
      <c r="DQ33" s="613"/>
      <c r="DR33" s="613"/>
      <c r="DS33" s="613"/>
      <c r="DT33" s="613"/>
      <c r="DU33" s="613"/>
      <c r="DV33" s="614"/>
      <c r="DW33" s="598">
        <v>38.5</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21040150</v>
      </c>
      <c r="CS34" s="594"/>
      <c r="CT34" s="594"/>
      <c r="CU34" s="594"/>
      <c r="CV34" s="594"/>
      <c r="CW34" s="594"/>
      <c r="CX34" s="594"/>
      <c r="CY34" s="595"/>
      <c r="CZ34" s="627">
        <v>15.6</v>
      </c>
      <c r="DA34" s="628"/>
      <c r="DB34" s="628"/>
      <c r="DC34" s="629"/>
      <c r="DD34" s="602">
        <v>16264134</v>
      </c>
      <c r="DE34" s="594"/>
      <c r="DF34" s="594"/>
      <c r="DG34" s="594"/>
      <c r="DH34" s="594"/>
      <c r="DI34" s="594"/>
      <c r="DJ34" s="594"/>
      <c r="DK34" s="595"/>
      <c r="DL34" s="602">
        <v>14267011</v>
      </c>
      <c r="DM34" s="594"/>
      <c r="DN34" s="594"/>
      <c r="DO34" s="594"/>
      <c r="DP34" s="594"/>
      <c r="DQ34" s="594"/>
      <c r="DR34" s="594"/>
      <c r="DS34" s="594"/>
      <c r="DT34" s="594"/>
      <c r="DU34" s="594"/>
      <c r="DV34" s="595"/>
      <c r="DW34" s="598">
        <v>17.600000000000001</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17190401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2067047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1210973</v>
      </c>
      <c r="CS35" s="613"/>
      <c r="CT35" s="613"/>
      <c r="CU35" s="613"/>
      <c r="CV35" s="613"/>
      <c r="CW35" s="613"/>
      <c r="CX35" s="613"/>
      <c r="CY35" s="614"/>
      <c r="CZ35" s="627">
        <v>0.9</v>
      </c>
      <c r="DA35" s="628"/>
      <c r="DB35" s="628"/>
      <c r="DC35" s="629"/>
      <c r="DD35" s="602">
        <v>1034587</v>
      </c>
      <c r="DE35" s="613"/>
      <c r="DF35" s="613"/>
      <c r="DG35" s="613"/>
      <c r="DH35" s="613"/>
      <c r="DI35" s="613"/>
      <c r="DJ35" s="613"/>
      <c r="DK35" s="614"/>
      <c r="DL35" s="602">
        <v>1000290</v>
      </c>
      <c r="DM35" s="613"/>
      <c r="DN35" s="613"/>
      <c r="DO35" s="613"/>
      <c r="DP35" s="613"/>
      <c r="DQ35" s="613"/>
      <c r="DR35" s="613"/>
      <c r="DS35" s="613"/>
      <c r="DT35" s="613"/>
      <c r="DU35" s="613"/>
      <c r="DV35" s="614"/>
      <c r="DW35" s="598">
        <v>1.2</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140492270</v>
      </c>
      <c r="S36" s="666"/>
      <c r="T36" s="666"/>
      <c r="U36" s="666"/>
      <c r="V36" s="666"/>
      <c r="W36" s="666"/>
      <c r="X36" s="666"/>
      <c r="Y36" s="667"/>
      <c r="Z36" s="668">
        <v>100</v>
      </c>
      <c r="AA36" s="668"/>
      <c r="AB36" s="668"/>
      <c r="AC36" s="668"/>
      <c r="AD36" s="669">
        <v>81255668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5053640</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702922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11384183</v>
      </c>
      <c r="CS36" s="594"/>
      <c r="CT36" s="594"/>
      <c r="CU36" s="594"/>
      <c r="CV36" s="594"/>
      <c r="CW36" s="594"/>
      <c r="CX36" s="594"/>
      <c r="CY36" s="595"/>
      <c r="CZ36" s="627">
        <v>8.4</v>
      </c>
      <c r="DA36" s="628"/>
      <c r="DB36" s="628"/>
      <c r="DC36" s="629"/>
      <c r="DD36" s="602">
        <v>10393412</v>
      </c>
      <c r="DE36" s="594"/>
      <c r="DF36" s="594"/>
      <c r="DG36" s="594"/>
      <c r="DH36" s="594"/>
      <c r="DI36" s="594"/>
      <c r="DJ36" s="594"/>
      <c r="DK36" s="595"/>
      <c r="DL36" s="602">
        <v>8970588</v>
      </c>
      <c r="DM36" s="594"/>
      <c r="DN36" s="594"/>
      <c r="DO36" s="594"/>
      <c r="DP36" s="594"/>
      <c r="DQ36" s="594"/>
      <c r="DR36" s="594"/>
      <c r="DS36" s="594"/>
      <c r="DT36" s="594"/>
      <c r="DU36" s="594"/>
      <c r="DV36" s="595"/>
      <c r="DW36" s="598">
        <v>11</v>
      </c>
      <c r="DX36" s="625"/>
      <c r="DY36" s="625"/>
      <c r="DZ36" s="625"/>
      <c r="EA36" s="625"/>
      <c r="EB36" s="625"/>
      <c r="EC36" s="626"/>
    </row>
    <row r="37" spans="2:133" ht="11.25" customHeight="1">
      <c r="AQ37" s="672" t="s">
        <v>315</v>
      </c>
      <c r="AR37" s="673"/>
      <c r="AS37" s="673"/>
      <c r="AT37" s="673"/>
      <c r="AU37" s="673"/>
      <c r="AV37" s="673"/>
      <c r="AW37" s="673"/>
      <c r="AX37" s="673"/>
      <c r="AY37" s="674"/>
      <c r="AZ37" s="593">
        <v>1298787</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61875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11246</v>
      </c>
      <c r="CS37" s="613"/>
      <c r="CT37" s="613"/>
      <c r="CU37" s="613"/>
      <c r="CV37" s="613"/>
      <c r="CW37" s="613"/>
      <c r="CX37" s="613"/>
      <c r="CY37" s="614"/>
      <c r="CZ37" s="627">
        <v>0</v>
      </c>
      <c r="DA37" s="628"/>
      <c r="DB37" s="628"/>
      <c r="DC37" s="629"/>
      <c r="DD37" s="602">
        <v>11246</v>
      </c>
      <c r="DE37" s="613"/>
      <c r="DF37" s="613"/>
      <c r="DG37" s="613"/>
      <c r="DH37" s="613"/>
      <c r="DI37" s="613"/>
      <c r="DJ37" s="613"/>
      <c r="DK37" s="614"/>
      <c r="DL37" s="602">
        <v>11246</v>
      </c>
      <c r="DM37" s="613"/>
      <c r="DN37" s="613"/>
      <c r="DO37" s="613"/>
      <c r="DP37" s="613"/>
      <c r="DQ37" s="613"/>
      <c r="DR37" s="613"/>
      <c r="DS37" s="613"/>
      <c r="DT37" s="613"/>
      <c r="DU37" s="613"/>
      <c r="DV37" s="614"/>
      <c r="DW37" s="598">
        <v>0</v>
      </c>
      <c r="DX37" s="625"/>
      <c r="DY37" s="625"/>
      <c r="DZ37" s="625"/>
      <c r="EA37" s="625"/>
      <c r="EB37" s="625"/>
      <c r="EC37" s="626"/>
    </row>
    <row r="38" spans="2:133" ht="11.25" customHeight="1">
      <c r="AQ38" s="672" t="s">
        <v>318</v>
      </c>
      <c r="AR38" s="673"/>
      <c r="AS38" s="673"/>
      <c r="AT38" s="673"/>
      <c r="AU38" s="673"/>
      <c r="AV38" s="673"/>
      <c r="AW38" s="673"/>
      <c r="AX38" s="673"/>
      <c r="AY38" s="674"/>
      <c r="AZ38" s="593">
        <v>868674</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103724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10837974</v>
      </c>
      <c r="CS38" s="594"/>
      <c r="CT38" s="594"/>
      <c r="CU38" s="594"/>
      <c r="CV38" s="594"/>
      <c r="CW38" s="594"/>
      <c r="CX38" s="594"/>
      <c r="CY38" s="595"/>
      <c r="CZ38" s="627">
        <v>8</v>
      </c>
      <c r="DA38" s="628"/>
      <c r="DB38" s="628"/>
      <c r="DC38" s="629"/>
      <c r="DD38" s="602">
        <v>9424501</v>
      </c>
      <c r="DE38" s="594"/>
      <c r="DF38" s="594"/>
      <c r="DG38" s="594"/>
      <c r="DH38" s="594"/>
      <c r="DI38" s="594"/>
      <c r="DJ38" s="594"/>
      <c r="DK38" s="595"/>
      <c r="DL38" s="602">
        <v>7058053</v>
      </c>
      <c r="DM38" s="594"/>
      <c r="DN38" s="594"/>
      <c r="DO38" s="594"/>
      <c r="DP38" s="594"/>
      <c r="DQ38" s="594"/>
      <c r="DR38" s="594"/>
      <c r="DS38" s="594"/>
      <c r="DT38" s="594"/>
      <c r="DU38" s="594"/>
      <c r="DV38" s="595"/>
      <c r="DW38" s="598">
        <v>8.6999999999999993</v>
      </c>
      <c r="DX38" s="625"/>
      <c r="DY38" s="625"/>
      <c r="DZ38" s="625"/>
      <c r="EA38" s="625"/>
      <c r="EB38" s="625"/>
      <c r="EC38" s="626"/>
    </row>
    <row r="39" spans="2:133" ht="11.25" customHeight="1">
      <c r="AQ39" s="672" t="s">
        <v>321</v>
      </c>
      <c r="AR39" s="673"/>
      <c r="AS39" s="673"/>
      <c r="AT39" s="673"/>
      <c r="AU39" s="673"/>
      <c r="AV39" s="673"/>
      <c r="AW39" s="673"/>
      <c r="AX39" s="673"/>
      <c r="AY39" s="674"/>
      <c r="AZ39" s="593">
        <v>147854</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105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5804909</v>
      </c>
      <c r="CS39" s="613"/>
      <c r="CT39" s="613"/>
      <c r="CU39" s="613"/>
      <c r="CV39" s="613"/>
      <c r="CW39" s="613"/>
      <c r="CX39" s="613"/>
      <c r="CY39" s="614"/>
      <c r="CZ39" s="627">
        <v>4.3</v>
      </c>
      <c r="DA39" s="628"/>
      <c r="DB39" s="628"/>
      <c r="DC39" s="629"/>
      <c r="DD39" s="602">
        <v>5492350</v>
      </c>
      <c r="DE39" s="613"/>
      <c r="DF39" s="613"/>
      <c r="DG39" s="613"/>
      <c r="DH39" s="613"/>
      <c r="DI39" s="613"/>
      <c r="DJ39" s="613"/>
      <c r="DK39" s="614"/>
      <c r="DL39" s="602" t="s">
        <v>325</v>
      </c>
      <c r="DM39" s="613"/>
      <c r="DN39" s="613"/>
      <c r="DO39" s="613"/>
      <c r="DP39" s="613"/>
      <c r="DQ39" s="613"/>
      <c r="DR39" s="613"/>
      <c r="DS39" s="613"/>
      <c r="DT39" s="613"/>
      <c r="DU39" s="613"/>
      <c r="DV39" s="614"/>
      <c r="DW39" s="598" t="s">
        <v>325</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3202734</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75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2577500</v>
      </c>
      <c r="CS40" s="594"/>
      <c r="CT40" s="594"/>
      <c r="CU40" s="594"/>
      <c r="CV40" s="594"/>
      <c r="CW40" s="594"/>
      <c r="CX40" s="594"/>
      <c r="CY40" s="595"/>
      <c r="CZ40" s="627">
        <v>1.9</v>
      </c>
      <c r="DA40" s="628"/>
      <c r="DB40" s="628"/>
      <c r="DC40" s="629"/>
      <c r="DD40" s="602">
        <v>480500</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6618712</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261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14523732</v>
      </c>
      <c r="CS42" s="594"/>
      <c r="CT42" s="594"/>
      <c r="CU42" s="594"/>
      <c r="CV42" s="594"/>
      <c r="CW42" s="594"/>
      <c r="CX42" s="594"/>
      <c r="CY42" s="595"/>
      <c r="CZ42" s="627">
        <v>10.8</v>
      </c>
      <c r="DA42" s="676"/>
      <c r="DB42" s="676"/>
      <c r="DC42" s="677"/>
      <c r="DD42" s="602">
        <v>6201939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401855</v>
      </c>
      <c r="CS43" s="613"/>
      <c r="CT43" s="613"/>
      <c r="CU43" s="613"/>
      <c r="CV43" s="613"/>
      <c r="CW43" s="613"/>
      <c r="CX43" s="613"/>
      <c r="CY43" s="614"/>
      <c r="CZ43" s="627">
        <v>0.3</v>
      </c>
      <c r="DA43" s="628"/>
      <c r="DB43" s="628"/>
      <c r="DC43" s="629"/>
      <c r="DD43" s="602">
        <v>401855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14523732</v>
      </c>
      <c r="CS44" s="594"/>
      <c r="CT44" s="594"/>
      <c r="CU44" s="594"/>
      <c r="CV44" s="594"/>
      <c r="CW44" s="594"/>
      <c r="CX44" s="594"/>
      <c r="CY44" s="595"/>
      <c r="CZ44" s="627">
        <v>10.8</v>
      </c>
      <c r="DA44" s="676"/>
      <c r="DB44" s="676"/>
      <c r="DC44" s="677"/>
      <c r="DD44" s="602">
        <v>6201939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4677000</v>
      </c>
      <c r="CS45" s="613"/>
      <c r="CT45" s="613"/>
      <c r="CU45" s="613"/>
      <c r="CV45" s="613"/>
      <c r="CW45" s="613"/>
      <c r="CX45" s="613"/>
      <c r="CY45" s="614"/>
      <c r="CZ45" s="627">
        <v>3.5</v>
      </c>
      <c r="DA45" s="628"/>
      <c r="DB45" s="628"/>
      <c r="DC45" s="629"/>
      <c r="DD45" s="602">
        <v>486687</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9845817</v>
      </c>
      <c r="CS46" s="594"/>
      <c r="CT46" s="594"/>
      <c r="CU46" s="594"/>
      <c r="CV46" s="594"/>
      <c r="CW46" s="594"/>
      <c r="CX46" s="594"/>
      <c r="CY46" s="595"/>
      <c r="CZ46" s="627">
        <v>7.3</v>
      </c>
      <c r="DA46" s="676"/>
      <c r="DB46" s="676"/>
      <c r="DC46" s="677"/>
      <c r="DD46" s="602">
        <v>5714568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325</v>
      </c>
      <c r="CS47" s="613"/>
      <c r="CT47" s="613"/>
      <c r="CU47" s="613"/>
      <c r="CV47" s="613"/>
      <c r="CW47" s="613"/>
      <c r="CX47" s="613"/>
      <c r="CY47" s="614"/>
      <c r="CZ47" s="627" t="s">
        <v>325</v>
      </c>
      <c r="DA47" s="628"/>
      <c r="DB47" s="628"/>
      <c r="DC47" s="629"/>
      <c r="DD47" s="602" t="s">
        <v>325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135028333</v>
      </c>
      <c r="CS49" s="661"/>
      <c r="CT49" s="661"/>
      <c r="CU49" s="661"/>
      <c r="CV49" s="661"/>
      <c r="CW49" s="661"/>
      <c r="CX49" s="661"/>
      <c r="CY49" s="688"/>
      <c r="CZ49" s="689">
        <v>100</v>
      </c>
      <c r="DA49" s="690"/>
      <c r="DB49" s="690"/>
      <c r="DC49" s="691"/>
      <c r="DD49" s="692">
        <v>93440900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138736</v>
      </c>
      <c r="R7" s="723"/>
      <c r="S7" s="723"/>
      <c r="T7" s="723"/>
      <c r="U7" s="723"/>
      <c r="V7" s="723">
        <v>133463</v>
      </c>
      <c r="W7" s="723"/>
      <c r="X7" s="723"/>
      <c r="Y7" s="723"/>
      <c r="Z7" s="723"/>
      <c r="AA7" s="723">
        <v>5272</v>
      </c>
      <c r="AB7" s="723"/>
      <c r="AC7" s="723"/>
      <c r="AD7" s="723"/>
      <c r="AE7" s="724"/>
      <c r="AF7" s="725">
        <v>4688</v>
      </c>
      <c r="AG7" s="726"/>
      <c r="AH7" s="726"/>
      <c r="AI7" s="726"/>
      <c r="AJ7" s="727"/>
      <c r="AK7" s="762">
        <v>575</v>
      </c>
      <c r="AL7" s="763"/>
      <c r="AM7" s="763"/>
      <c r="AN7" s="763"/>
      <c r="AO7" s="763"/>
      <c r="AP7" s="763">
        <v>66486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1</v>
      </c>
      <c r="CI7" s="760"/>
      <c r="CJ7" s="760"/>
      <c r="CK7" s="760"/>
      <c r="CL7" s="761"/>
      <c r="CM7" s="759">
        <v>1840</v>
      </c>
      <c r="CN7" s="760"/>
      <c r="CO7" s="760"/>
      <c r="CP7" s="760"/>
      <c r="CQ7" s="761"/>
      <c r="CR7" s="759" t="s">
        <v>541</v>
      </c>
      <c r="CS7" s="760"/>
      <c r="CT7" s="760"/>
      <c r="CU7" s="760"/>
      <c r="CV7" s="761"/>
      <c r="CW7" s="759">
        <v>28</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548</v>
      </c>
      <c r="R8" s="747"/>
      <c r="S8" s="747"/>
      <c r="T8" s="747"/>
      <c r="U8" s="747"/>
      <c r="V8" s="747">
        <v>525</v>
      </c>
      <c r="W8" s="747"/>
      <c r="X8" s="747"/>
      <c r="Y8" s="747"/>
      <c r="Z8" s="747"/>
      <c r="AA8" s="747">
        <v>23</v>
      </c>
      <c r="AB8" s="747"/>
      <c r="AC8" s="747"/>
      <c r="AD8" s="747"/>
      <c r="AE8" s="748"/>
      <c r="AF8" s="749">
        <v>23</v>
      </c>
      <c r="AG8" s="750"/>
      <c r="AH8" s="750"/>
      <c r="AI8" s="750"/>
      <c r="AJ8" s="751"/>
      <c r="AK8" s="752" t="s">
        <v>535</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542</v>
      </c>
      <c r="BS8" s="756" t="s">
        <v>543</v>
      </c>
      <c r="BT8" s="757"/>
      <c r="BU8" s="757"/>
      <c r="BV8" s="757"/>
      <c r="BW8" s="757"/>
      <c r="BX8" s="757"/>
      <c r="BY8" s="757"/>
      <c r="BZ8" s="757"/>
      <c r="CA8" s="757"/>
      <c r="CB8" s="757"/>
      <c r="CC8" s="757"/>
      <c r="CD8" s="757"/>
      <c r="CE8" s="757"/>
      <c r="CF8" s="757"/>
      <c r="CG8" s="758"/>
      <c r="CH8" s="769">
        <v>-18</v>
      </c>
      <c r="CI8" s="770"/>
      <c r="CJ8" s="770"/>
      <c r="CK8" s="770"/>
      <c r="CL8" s="771"/>
      <c r="CM8" s="769">
        <v>5020</v>
      </c>
      <c r="CN8" s="770"/>
      <c r="CO8" s="770"/>
      <c r="CP8" s="770"/>
      <c r="CQ8" s="771"/>
      <c r="CR8" s="769">
        <v>5</v>
      </c>
      <c r="CS8" s="770"/>
      <c r="CT8" s="770"/>
      <c r="CU8" s="770"/>
      <c r="CV8" s="771"/>
      <c r="CW8" s="769" t="s">
        <v>541</v>
      </c>
      <c r="CX8" s="770"/>
      <c r="CY8" s="770"/>
      <c r="CZ8" s="770"/>
      <c r="DA8" s="771"/>
      <c r="DB8" s="769" t="s">
        <v>541</v>
      </c>
      <c r="DC8" s="770"/>
      <c r="DD8" s="770"/>
      <c r="DE8" s="770"/>
      <c r="DF8" s="771"/>
      <c r="DG8" s="769" t="s">
        <v>541</v>
      </c>
      <c r="DH8" s="770"/>
      <c r="DI8" s="770"/>
      <c r="DJ8" s="770"/>
      <c r="DK8" s="771"/>
      <c r="DL8" s="769">
        <v>4653</v>
      </c>
      <c r="DM8" s="770"/>
      <c r="DN8" s="770"/>
      <c r="DO8" s="770"/>
      <c r="DP8" s="771"/>
      <c r="DQ8" s="769" t="s">
        <v>560</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1961</v>
      </c>
      <c r="R9" s="747"/>
      <c r="S9" s="747"/>
      <c r="T9" s="747"/>
      <c r="U9" s="747"/>
      <c r="V9" s="747">
        <v>1691</v>
      </c>
      <c r="W9" s="747"/>
      <c r="X9" s="747"/>
      <c r="Y9" s="747"/>
      <c r="Z9" s="747"/>
      <c r="AA9" s="747">
        <v>270</v>
      </c>
      <c r="AB9" s="747"/>
      <c r="AC9" s="747"/>
      <c r="AD9" s="747"/>
      <c r="AE9" s="748"/>
      <c r="AF9" s="749">
        <v>179</v>
      </c>
      <c r="AG9" s="750"/>
      <c r="AH9" s="750"/>
      <c r="AI9" s="750"/>
      <c r="AJ9" s="751"/>
      <c r="AK9" s="752">
        <v>726</v>
      </c>
      <c r="AL9" s="753"/>
      <c r="AM9" s="753"/>
      <c r="AN9" s="753"/>
      <c r="AO9" s="753"/>
      <c r="AP9" s="753">
        <v>1980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21</v>
      </c>
      <c r="CI9" s="770"/>
      <c r="CJ9" s="770"/>
      <c r="CK9" s="770"/>
      <c r="CL9" s="771"/>
      <c r="CM9" s="769">
        <v>366</v>
      </c>
      <c r="CN9" s="770"/>
      <c r="CO9" s="770"/>
      <c r="CP9" s="770"/>
      <c r="CQ9" s="771"/>
      <c r="CR9" s="769">
        <v>127</v>
      </c>
      <c r="CS9" s="770"/>
      <c r="CT9" s="770"/>
      <c r="CU9" s="770"/>
      <c r="CV9" s="771"/>
      <c r="CW9" s="769">
        <v>45</v>
      </c>
      <c r="CX9" s="770"/>
      <c r="CY9" s="770"/>
      <c r="CZ9" s="770"/>
      <c r="DA9" s="771"/>
      <c r="DB9" s="769" t="s">
        <v>541</v>
      </c>
      <c r="DC9" s="770"/>
      <c r="DD9" s="770"/>
      <c r="DE9" s="770"/>
      <c r="DF9" s="771"/>
      <c r="DG9" s="769" t="s">
        <v>541</v>
      </c>
      <c r="DH9" s="770"/>
      <c r="DI9" s="770"/>
      <c r="DJ9" s="770"/>
      <c r="DK9" s="771"/>
      <c r="DL9" s="769" t="s">
        <v>541</v>
      </c>
      <c r="DM9" s="770"/>
      <c r="DN9" s="770"/>
      <c r="DO9" s="770"/>
      <c r="DP9" s="771"/>
      <c r="DQ9" s="769" t="s">
        <v>541</v>
      </c>
      <c r="DR9" s="770"/>
      <c r="DS9" s="770"/>
      <c r="DT9" s="770"/>
      <c r="DU9" s="771"/>
      <c r="DV9" s="772"/>
      <c r="DW9" s="773"/>
      <c r="DX9" s="773"/>
      <c r="DY9" s="773"/>
      <c r="DZ9" s="774"/>
      <c r="EA9" s="205"/>
    </row>
    <row r="10" spans="1:131" s="206" customFormat="1" ht="26.25" customHeight="1">
      <c r="A10" s="212">
        <v>4</v>
      </c>
      <c r="B10" s="743" t="s">
        <v>369</v>
      </c>
      <c r="C10" s="744"/>
      <c r="D10" s="744"/>
      <c r="E10" s="744"/>
      <c r="F10" s="744"/>
      <c r="G10" s="744"/>
      <c r="H10" s="744"/>
      <c r="I10" s="744"/>
      <c r="J10" s="744"/>
      <c r="K10" s="744"/>
      <c r="L10" s="744"/>
      <c r="M10" s="744"/>
      <c r="N10" s="744"/>
      <c r="O10" s="744"/>
      <c r="P10" s="745"/>
      <c r="Q10" s="746">
        <v>1622</v>
      </c>
      <c r="R10" s="747"/>
      <c r="S10" s="747"/>
      <c r="T10" s="747"/>
      <c r="U10" s="747"/>
      <c r="V10" s="747">
        <v>1333</v>
      </c>
      <c r="W10" s="747"/>
      <c r="X10" s="747"/>
      <c r="Y10" s="747"/>
      <c r="Z10" s="747"/>
      <c r="AA10" s="747">
        <v>289</v>
      </c>
      <c r="AB10" s="747"/>
      <c r="AC10" s="747"/>
      <c r="AD10" s="747"/>
      <c r="AE10" s="748"/>
      <c r="AF10" s="749">
        <v>237</v>
      </c>
      <c r="AG10" s="750"/>
      <c r="AH10" s="750"/>
      <c r="AI10" s="750"/>
      <c r="AJ10" s="751"/>
      <c r="AK10" s="752">
        <v>752</v>
      </c>
      <c r="AL10" s="753"/>
      <c r="AM10" s="753"/>
      <c r="AN10" s="753"/>
      <c r="AO10" s="753"/>
      <c r="AP10" s="753">
        <v>2282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-17</v>
      </c>
      <c r="CI10" s="770"/>
      <c r="CJ10" s="770"/>
      <c r="CK10" s="770"/>
      <c r="CL10" s="771"/>
      <c r="CM10" s="769">
        <v>1086</v>
      </c>
      <c r="CN10" s="770"/>
      <c r="CO10" s="770"/>
      <c r="CP10" s="770"/>
      <c r="CQ10" s="771"/>
      <c r="CR10" s="769">
        <v>145</v>
      </c>
      <c r="CS10" s="770"/>
      <c r="CT10" s="770"/>
      <c r="CU10" s="770"/>
      <c r="CV10" s="771"/>
      <c r="CW10" s="769">
        <v>18</v>
      </c>
      <c r="CX10" s="770"/>
      <c r="CY10" s="770"/>
      <c r="CZ10" s="770"/>
      <c r="DA10" s="771"/>
      <c r="DB10" s="769" t="s">
        <v>541</v>
      </c>
      <c r="DC10" s="770"/>
      <c r="DD10" s="770"/>
      <c r="DE10" s="770"/>
      <c r="DF10" s="771"/>
      <c r="DG10" s="769" t="s">
        <v>541</v>
      </c>
      <c r="DH10" s="770"/>
      <c r="DI10" s="770"/>
      <c r="DJ10" s="770"/>
      <c r="DK10" s="771"/>
      <c r="DL10" s="769" t="s">
        <v>541</v>
      </c>
      <c r="DM10" s="770"/>
      <c r="DN10" s="770"/>
      <c r="DO10" s="770"/>
      <c r="DP10" s="771"/>
      <c r="DQ10" s="769" t="s">
        <v>541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542</v>
      </c>
      <c r="BS11" s="756" t="s">
        <v>546</v>
      </c>
      <c r="BT11" s="757"/>
      <c r="BU11" s="757"/>
      <c r="BV11" s="757"/>
      <c r="BW11" s="757"/>
      <c r="BX11" s="757"/>
      <c r="BY11" s="757"/>
      <c r="BZ11" s="757"/>
      <c r="CA11" s="757"/>
      <c r="CB11" s="757"/>
      <c r="CC11" s="757"/>
      <c r="CD11" s="757"/>
      <c r="CE11" s="757"/>
      <c r="CF11" s="757"/>
      <c r="CG11" s="758"/>
      <c r="CH11" s="769">
        <v>47</v>
      </c>
      <c r="CI11" s="770"/>
      <c r="CJ11" s="770"/>
      <c r="CK11" s="770"/>
      <c r="CL11" s="771"/>
      <c r="CM11" s="769">
        <v>1083</v>
      </c>
      <c r="CN11" s="770"/>
      <c r="CO11" s="770"/>
      <c r="CP11" s="770"/>
      <c r="CQ11" s="771"/>
      <c r="CR11" s="769">
        <v>70</v>
      </c>
      <c r="CS11" s="770"/>
      <c r="CT11" s="770"/>
      <c r="CU11" s="770"/>
      <c r="CV11" s="771"/>
      <c r="CW11" s="769">
        <v>65</v>
      </c>
      <c r="CX11" s="770"/>
      <c r="CY11" s="770"/>
      <c r="CZ11" s="770"/>
      <c r="DA11" s="771"/>
      <c r="DB11" s="769" t="s">
        <v>541</v>
      </c>
      <c r="DC11" s="770"/>
      <c r="DD11" s="770"/>
      <c r="DE11" s="770"/>
      <c r="DF11" s="771"/>
      <c r="DG11" s="769" t="s">
        <v>541</v>
      </c>
      <c r="DH11" s="770"/>
      <c r="DI11" s="770"/>
      <c r="DJ11" s="770"/>
      <c r="DK11" s="771"/>
      <c r="DL11" s="769">
        <v>250</v>
      </c>
      <c r="DM11" s="770"/>
      <c r="DN11" s="770"/>
      <c r="DO11" s="770"/>
      <c r="DP11" s="771"/>
      <c r="DQ11" s="769">
        <v>25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547</v>
      </c>
      <c r="BT12" s="757"/>
      <c r="BU12" s="757"/>
      <c r="BV12" s="757"/>
      <c r="BW12" s="757"/>
      <c r="BX12" s="757"/>
      <c r="BY12" s="757"/>
      <c r="BZ12" s="757"/>
      <c r="CA12" s="757"/>
      <c r="CB12" s="757"/>
      <c r="CC12" s="757"/>
      <c r="CD12" s="757"/>
      <c r="CE12" s="757"/>
      <c r="CF12" s="757"/>
      <c r="CG12" s="758"/>
      <c r="CH12" s="769">
        <v>32</v>
      </c>
      <c r="CI12" s="770"/>
      <c r="CJ12" s="770"/>
      <c r="CK12" s="770"/>
      <c r="CL12" s="771"/>
      <c r="CM12" s="769">
        <v>779</v>
      </c>
      <c r="CN12" s="770"/>
      <c r="CO12" s="770"/>
      <c r="CP12" s="770"/>
      <c r="CQ12" s="771"/>
      <c r="CR12" s="769">
        <v>200</v>
      </c>
      <c r="CS12" s="770"/>
      <c r="CT12" s="770"/>
      <c r="CU12" s="770"/>
      <c r="CV12" s="771"/>
      <c r="CW12" s="769">
        <v>108</v>
      </c>
      <c r="CX12" s="770"/>
      <c r="CY12" s="770"/>
      <c r="CZ12" s="770"/>
      <c r="DA12" s="771"/>
      <c r="DB12" s="769" t="s">
        <v>541</v>
      </c>
      <c r="DC12" s="770"/>
      <c r="DD12" s="770"/>
      <c r="DE12" s="770"/>
      <c r="DF12" s="771"/>
      <c r="DG12" s="769" t="s">
        <v>541</v>
      </c>
      <c r="DH12" s="770"/>
      <c r="DI12" s="770"/>
      <c r="DJ12" s="770"/>
      <c r="DK12" s="771"/>
      <c r="DL12" s="769" t="s">
        <v>541</v>
      </c>
      <c r="DM12" s="770"/>
      <c r="DN12" s="770"/>
      <c r="DO12" s="770"/>
      <c r="DP12" s="771"/>
      <c r="DQ12" s="769" t="s">
        <v>541</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548</v>
      </c>
      <c r="BT13" s="757"/>
      <c r="BU13" s="757"/>
      <c r="BV13" s="757"/>
      <c r="BW13" s="757"/>
      <c r="BX13" s="757"/>
      <c r="BY13" s="757"/>
      <c r="BZ13" s="757"/>
      <c r="CA13" s="757"/>
      <c r="CB13" s="757"/>
      <c r="CC13" s="757"/>
      <c r="CD13" s="757"/>
      <c r="CE13" s="757"/>
      <c r="CF13" s="757"/>
      <c r="CG13" s="758"/>
      <c r="CH13" s="769">
        <v>-137</v>
      </c>
      <c r="CI13" s="770"/>
      <c r="CJ13" s="770"/>
      <c r="CK13" s="770"/>
      <c r="CL13" s="771"/>
      <c r="CM13" s="769">
        <v>15095</v>
      </c>
      <c r="CN13" s="770"/>
      <c r="CO13" s="770"/>
      <c r="CP13" s="770"/>
      <c r="CQ13" s="771"/>
      <c r="CR13" s="769">
        <v>1</v>
      </c>
      <c r="CS13" s="770"/>
      <c r="CT13" s="770"/>
      <c r="CU13" s="770"/>
      <c r="CV13" s="771"/>
      <c r="CW13" s="769" t="s">
        <v>541</v>
      </c>
      <c r="CX13" s="770"/>
      <c r="CY13" s="770"/>
      <c r="CZ13" s="770"/>
      <c r="DA13" s="771"/>
      <c r="DB13" s="769" t="s">
        <v>541</v>
      </c>
      <c r="DC13" s="770"/>
      <c r="DD13" s="770"/>
      <c r="DE13" s="770"/>
      <c r="DF13" s="771"/>
      <c r="DG13" s="769" t="s">
        <v>541</v>
      </c>
      <c r="DH13" s="770"/>
      <c r="DI13" s="770"/>
      <c r="DJ13" s="770"/>
      <c r="DK13" s="771"/>
      <c r="DL13" s="769" t="s">
        <v>541</v>
      </c>
      <c r="DM13" s="770"/>
      <c r="DN13" s="770"/>
      <c r="DO13" s="770"/>
      <c r="DP13" s="771"/>
      <c r="DQ13" s="769" t="s">
        <v>541</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549</v>
      </c>
      <c r="BT14" s="757"/>
      <c r="BU14" s="757"/>
      <c r="BV14" s="757"/>
      <c r="BW14" s="757"/>
      <c r="BX14" s="757"/>
      <c r="BY14" s="757"/>
      <c r="BZ14" s="757"/>
      <c r="CA14" s="757"/>
      <c r="CB14" s="757"/>
      <c r="CC14" s="757"/>
      <c r="CD14" s="757"/>
      <c r="CE14" s="757"/>
      <c r="CF14" s="757"/>
      <c r="CG14" s="758"/>
      <c r="CH14" s="769">
        <v>69</v>
      </c>
      <c r="CI14" s="770"/>
      <c r="CJ14" s="770"/>
      <c r="CK14" s="770"/>
      <c r="CL14" s="771"/>
      <c r="CM14" s="769">
        <v>691</v>
      </c>
      <c r="CN14" s="770"/>
      <c r="CO14" s="770"/>
      <c r="CP14" s="770"/>
      <c r="CQ14" s="771"/>
      <c r="CR14" s="769">
        <v>6</v>
      </c>
      <c r="CS14" s="770"/>
      <c r="CT14" s="770"/>
      <c r="CU14" s="770"/>
      <c r="CV14" s="771"/>
      <c r="CW14" s="769" t="s">
        <v>541</v>
      </c>
      <c r="CX14" s="770"/>
      <c r="CY14" s="770"/>
      <c r="CZ14" s="770"/>
      <c r="DA14" s="771"/>
      <c r="DB14" s="769" t="s">
        <v>541</v>
      </c>
      <c r="DC14" s="770"/>
      <c r="DD14" s="770"/>
      <c r="DE14" s="770"/>
      <c r="DF14" s="771"/>
      <c r="DG14" s="769" t="s">
        <v>541</v>
      </c>
      <c r="DH14" s="770"/>
      <c r="DI14" s="770"/>
      <c r="DJ14" s="770"/>
      <c r="DK14" s="771"/>
      <c r="DL14" s="769" t="s">
        <v>541</v>
      </c>
      <c r="DM14" s="770"/>
      <c r="DN14" s="770"/>
      <c r="DO14" s="770"/>
      <c r="DP14" s="771"/>
      <c r="DQ14" s="769" t="s">
        <v>541</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550</v>
      </c>
      <c r="BT15" s="757"/>
      <c r="BU15" s="757"/>
      <c r="BV15" s="757"/>
      <c r="BW15" s="757"/>
      <c r="BX15" s="757"/>
      <c r="BY15" s="757"/>
      <c r="BZ15" s="757"/>
      <c r="CA15" s="757"/>
      <c r="CB15" s="757"/>
      <c r="CC15" s="757"/>
      <c r="CD15" s="757"/>
      <c r="CE15" s="757"/>
      <c r="CF15" s="757"/>
      <c r="CG15" s="758"/>
      <c r="CH15" s="769">
        <v>9</v>
      </c>
      <c r="CI15" s="770"/>
      <c r="CJ15" s="770"/>
      <c r="CK15" s="770"/>
      <c r="CL15" s="771"/>
      <c r="CM15" s="769">
        <v>102</v>
      </c>
      <c r="CN15" s="770"/>
      <c r="CO15" s="770"/>
      <c r="CP15" s="770"/>
      <c r="CQ15" s="771"/>
      <c r="CR15" s="769">
        <v>5</v>
      </c>
      <c r="CS15" s="770"/>
      <c r="CT15" s="770"/>
      <c r="CU15" s="770"/>
      <c r="CV15" s="771"/>
      <c r="CW15" s="769" t="s">
        <v>541</v>
      </c>
      <c r="CX15" s="770"/>
      <c r="CY15" s="770"/>
      <c r="CZ15" s="770"/>
      <c r="DA15" s="771"/>
      <c r="DB15" s="769" t="s">
        <v>541</v>
      </c>
      <c r="DC15" s="770"/>
      <c r="DD15" s="770"/>
      <c r="DE15" s="770"/>
      <c r="DF15" s="771"/>
      <c r="DG15" s="769" t="s">
        <v>541</v>
      </c>
      <c r="DH15" s="770"/>
      <c r="DI15" s="770"/>
      <c r="DJ15" s="770"/>
      <c r="DK15" s="771"/>
      <c r="DL15" s="769" t="s">
        <v>541</v>
      </c>
      <c r="DM15" s="770"/>
      <c r="DN15" s="770"/>
      <c r="DO15" s="770"/>
      <c r="DP15" s="771"/>
      <c r="DQ15" s="769" t="s">
        <v>541</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142867</v>
      </c>
      <c r="R23" s="782"/>
      <c r="S23" s="782"/>
      <c r="T23" s="782"/>
      <c r="U23" s="782"/>
      <c r="V23" s="782">
        <v>137012</v>
      </c>
      <c r="W23" s="782"/>
      <c r="X23" s="782"/>
      <c r="Y23" s="782"/>
      <c r="Z23" s="782"/>
      <c r="AA23" s="782">
        <v>5855</v>
      </c>
      <c r="AB23" s="782"/>
      <c r="AC23" s="782"/>
      <c r="AD23" s="782"/>
      <c r="AE23" s="783"/>
      <c r="AF23" s="784">
        <v>5127</v>
      </c>
      <c r="AG23" s="782"/>
      <c r="AH23" s="782"/>
      <c r="AI23" s="782"/>
      <c r="AJ23" s="785"/>
      <c r="AK23" s="786"/>
      <c r="AL23" s="787"/>
      <c r="AM23" s="787"/>
      <c r="AN23" s="787"/>
      <c r="AO23" s="787"/>
      <c r="AP23" s="782">
        <v>70748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42119</v>
      </c>
      <c r="R28" s="811"/>
      <c r="S28" s="811"/>
      <c r="T28" s="811"/>
      <c r="U28" s="811"/>
      <c r="V28" s="811">
        <v>40052</v>
      </c>
      <c r="W28" s="811"/>
      <c r="X28" s="811"/>
      <c r="Y28" s="811"/>
      <c r="Z28" s="811"/>
      <c r="AA28" s="811">
        <v>2067</v>
      </c>
      <c r="AB28" s="811"/>
      <c r="AC28" s="811"/>
      <c r="AD28" s="811"/>
      <c r="AE28" s="812"/>
      <c r="AF28" s="813">
        <v>2067</v>
      </c>
      <c r="AG28" s="811"/>
      <c r="AH28" s="811"/>
      <c r="AI28" s="811"/>
      <c r="AJ28" s="814"/>
      <c r="AK28" s="815">
        <v>3202</v>
      </c>
      <c r="AL28" s="806"/>
      <c r="AM28" s="806"/>
      <c r="AN28" s="806"/>
      <c r="AO28" s="806"/>
      <c r="AP28" s="806" t="s">
        <v>536</v>
      </c>
      <c r="AQ28" s="806"/>
      <c r="AR28" s="806"/>
      <c r="AS28" s="806"/>
      <c r="AT28" s="806"/>
      <c r="AU28" s="806" t="s">
        <v>536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24465</v>
      </c>
      <c r="R29" s="747"/>
      <c r="S29" s="747"/>
      <c r="T29" s="747"/>
      <c r="U29" s="747"/>
      <c r="V29" s="747">
        <v>23852</v>
      </c>
      <c r="W29" s="747"/>
      <c r="X29" s="747"/>
      <c r="Y29" s="747"/>
      <c r="Z29" s="747"/>
      <c r="AA29" s="747">
        <v>613</v>
      </c>
      <c r="AB29" s="747"/>
      <c r="AC29" s="747"/>
      <c r="AD29" s="747"/>
      <c r="AE29" s="748"/>
      <c r="AF29" s="749">
        <v>575</v>
      </c>
      <c r="AG29" s="750"/>
      <c r="AH29" s="750"/>
      <c r="AI29" s="750"/>
      <c r="AJ29" s="751"/>
      <c r="AK29" s="818">
        <v>3465</v>
      </c>
      <c r="AL29" s="819"/>
      <c r="AM29" s="819"/>
      <c r="AN29" s="819"/>
      <c r="AO29" s="819"/>
      <c r="AP29" s="819" t="s">
        <v>536</v>
      </c>
      <c r="AQ29" s="819"/>
      <c r="AR29" s="819"/>
      <c r="AS29" s="819"/>
      <c r="AT29" s="819"/>
      <c r="AU29" s="819" t="s">
        <v>537</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4855</v>
      </c>
      <c r="R30" s="747"/>
      <c r="S30" s="747"/>
      <c r="T30" s="747"/>
      <c r="U30" s="747"/>
      <c r="V30" s="747">
        <v>4686</v>
      </c>
      <c r="W30" s="747"/>
      <c r="X30" s="747"/>
      <c r="Y30" s="747"/>
      <c r="Z30" s="747"/>
      <c r="AA30" s="747">
        <v>169</v>
      </c>
      <c r="AB30" s="747"/>
      <c r="AC30" s="747"/>
      <c r="AD30" s="747"/>
      <c r="AE30" s="748"/>
      <c r="AF30" s="749">
        <v>169</v>
      </c>
      <c r="AG30" s="750"/>
      <c r="AH30" s="750"/>
      <c r="AI30" s="750"/>
      <c r="AJ30" s="751"/>
      <c r="AK30" s="818">
        <v>571</v>
      </c>
      <c r="AL30" s="819"/>
      <c r="AM30" s="819"/>
      <c r="AN30" s="819"/>
      <c r="AO30" s="819"/>
      <c r="AP30" s="819" t="s">
        <v>537</v>
      </c>
      <c r="AQ30" s="819"/>
      <c r="AR30" s="819"/>
      <c r="AS30" s="819"/>
      <c r="AT30" s="819"/>
      <c r="AU30" s="819" t="s">
        <v>538</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148</v>
      </c>
      <c r="R31" s="747"/>
      <c r="S31" s="747"/>
      <c r="T31" s="747"/>
      <c r="U31" s="747"/>
      <c r="V31" s="747">
        <v>148</v>
      </c>
      <c r="W31" s="747"/>
      <c r="X31" s="747"/>
      <c r="Y31" s="747"/>
      <c r="Z31" s="747"/>
      <c r="AA31" s="747">
        <v>0</v>
      </c>
      <c r="AB31" s="747"/>
      <c r="AC31" s="747"/>
      <c r="AD31" s="747"/>
      <c r="AE31" s="748"/>
      <c r="AF31" s="749">
        <v>0</v>
      </c>
      <c r="AG31" s="750"/>
      <c r="AH31" s="750"/>
      <c r="AI31" s="750"/>
      <c r="AJ31" s="751"/>
      <c r="AK31" s="818">
        <v>148</v>
      </c>
      <c r="AL31" s="819"/>
      <c r="AM31" s="819"/>
      <c r="AN31" s="819"/>
      <c r="AO31" s="819"/>
      <c r="AP31" s="819" t="s">
        <v>537</v>
      </c>
      <c r="AQ31" s="819"/>
      <c r="AR31" s="819"/>
      <c r="AS31" s="819"/>
      <c r="AT31" s="819"/>
      <c r="AU31" s="819" t="s">
        <v>537</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1951</v>
      </c>
      <c r="R32" s="747"/>
      <c r="S32" s="747"/>
      <c r="T32" s="747"/>
      <c r="U32" s="747"/>
      <c r="V32" s="747">
        <v>1480</v>
      </c>
      <c r="W32" s="747"/>
      <c r="X32" s="747"/>
      <c r="Y32" s="747"/>
      <c r="Z32" s="747"/>
      <c r="AA32" s="747">
        <v>472</v>
      </c>
      <c r="AB32" s="747"/>
      <c r="AC32" s="747"/>
      <c r="AD32" s="747"/>
      <c r="AE32" s="748"/>
      <c r="AF32" s="749">
        <v>472</v>
      </c>
      <c r="AG32" s="750"/>
      <c r="AH32" s="750"/>
      <c r="AI32" s="750"/>
      <c r="AJ32" s="751"/>
      <c r="AK32" s="818" t="s">
        <v>535</v>
      </c>
      <c r="AL32" s="819"/>
      <c r="AM32" s="819"/>
      <c r="AN32" s="819"/>
      <c r="AO32" s="819"/>
      <c r="AP32" s="819" t="s">
        <v>538</v>
      </c>
      <c r="AQ32" s="819"/>
      <c r="AR32" s="819"/>
      <c r="AS32" s="819"/>
      <c r="AT32" s="819"/>
      <c r="AU32" s="819" t="s">
        <v>537</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17006</v>
      </c>
      <c r="R33" s="747"/>
      <c r="S33" s="747"/>
      <c r="T33" s="747"/>
      <c r="U33" s="747"/>
      <c r="V33" s="747">
        <v>19492</v>
      </c>
      <c r="W33" s="747"/>
      <c r="X33" s="747"/>
      <c r="Y33" s="747"/>
      <c r="Z33" s="747"/>
      <c r="AA33" s="747" t="s">
        <v>551</v>
      </c>
      <c r="AB33" s="747"/>
      <c r="AC33" s="747"/>
      <c r="AD33" s="747"/>
      <c r="AE33" s="748"/>
      <c r="AF33" s="749">
        <v>6934</v>
      </c>
      <c r="AG33" s="750"/>
      <c r="AH33" s="750"/>
      <c r="AI33" s="750"/>
      <c r="AJ33" s="751"/>
      <c r="AK33" s="818">
        <v>1299</v>
      </c>
      <c r="AL33" s="819"/>
      <c r="AM33" s="819"/>
      <c r="AN33" s="819"/>
      <c r="AO33" s="819"/>
      <c r="AP33" s="819">
        <v>4315</v>
      </c>
      <c r="AQ33" s="819"/>
      <c r="AR33" s="819"/>
      <c r="AS33" s="819"/>
      <c r="AT33" s="819"/>
      <c r="AU33" s="819">
        <v>923</v>
      </c>
      <c r="AV33" s="819"/>
      <c r="AW33" s="819"/>
      <c r="AX33" s="819"/>
      <c r="AY33" s="819"/>
      <c r="AZ33" s="820" t="s">
        <v>539</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11952</v>
      </c>
      <c r="R34" s="747"/>
      <c r="S34" s="747"/>
      <c r="T34" s="747"/>
      <c r="U34" s="747"/>
      <c r="V34" s="747">
        <v>11786</v>
      </c>
      <c r="W34" s="747"/>
      <c r="X34" s="747"/>
      <c r="Y34" s="747"/>
      <c r="Z34" s="747"/>
      <c r="AA34" s="747">
        <v>166</v>
      </c>
      <c r="AB34" s="747"/>
      <c r="AC34" s="747"/>
      <c r="AD34" s="747"/>
      <c r="AE34" s="748"/>
      <c r="AF34" s="749">
        <v>847</v>
      </c>
      <c r="AG34" s="750"/>
      <c r="AH34" s="750"/>
      <c r="AI34" s="750"/>
      <c r="AJ34" s="751"/>
      <c r="AK34" s="818">
        <v>5054</v>
      </c>
      <c r="AL34" s="819"/>
      <c r="AM34" s="819"/>
      <c r="AN34" s="819"/>
      <c r="AO34" s="819"/>
      <c r="AP34" s="819">
        <v>58300</v>
      </c>
      <c r="AQ34" s="819"/>
      <c r="AR34" s="819"/>
      <c r="AS34" s="819"/>
      <c r="AT34" s="819"/>
      <c r="AU34" s="819">
        <v>31540</v>
      </c>
      <c r="AV34" s="819"/>
      <c r="AW34" s="819"/>
      <c r="AX34" s="819"/>
      <c r="AY34" s="819"/>
      <c r="AZ34" s="820" t="s">
        <v>112</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11065</v>
      </c>
      <c r="AG63" s="830"/>
      <c r="AH63" s="830"/>
      <c r="AI63" s="830"/>
      <c r="AJ63" s="831"/>
      <c r="AK63" s="832"/>
      <c r="AL63" s="827"/>
      <c r="AM63" s="827"/>
      <c r="AN63" s="827"/>
      <c r="AO63" s="827"/>
      <c r="AP63" s="830">
        <v>62615</v>
      </c>
      <c r="AQ63" s="830"/>
      <c r="AR63" s="830"/>
      <c r="AS63" s="830"/>
      <c r="AT63" s="830"/>
      <c r="AU63" s="830">
        <v>32464</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395</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552</v>
      </c>
      <c r="C68" s="858"/>
      <c r="D68" s="858"/>
      <c r="E68" s="858"/>
      <c r="F68" s="858"/>
      <c r="G68" s="858"/>
      <c r="H68" s="858"/>
      <c r="I68" s="858"/>
      <c r="J68" s="858"/>
      <c r="K68" s="858"/>
      <c r="L68" s="858"/>
      <c r="M68" s="858"/>
      <c r="N68" s="858"/>
      <c r="O68" s="858"/>
      <c r="P68" s="859"/>
      <c r="Q68" s="860">
        <v>2429</v>
      </c>
      <c r="R68" s="854"/>
      <c r="S68" s="854"/>
      <c r="T68" s="854"/>
      <c r="U68" s="854"/>
      <c r="V68" s="854">
        <v>2348</v>
      </c>
      <c r="W68" s="854"/>
      <c r="X68" s="854"/>
      <c r="Y68" s="854"/>
      <c r="Z68" s="854"/>
      <c r="AA68" s="854">
        <v>81</v>
      </c>
      <c r="AB68" s="854"/>
      <c r="AC68" s="854"/>
      <c r="AD68" s="854"/>
      <c r="AE68" s="854"/>
      <c r="AF68" s="854">
        <v>81</v>
      </c>
      <c r="AG68" s="854"/>
      <c r="AH68" s="854"/>
      <c r="AI68" s="854"/>
      <c r="AJ68" s="854"/>
      <c r="AK68" s="854">
        <v>257</v>
      </c>
      <c r="AL68" s="854"/>
      <c r="AM68" s="854"/>
      <c r="AN68" s="854"/>
      <c r="AO68" s="854"/>
      <c r="AP68" s="854" t="s">
        <v>554</v>
      </c>
      <c r="AQ68" s="854"/>
      <c r="AR68" s="854"/>
      <c r="AS68" s="854"/>
      <c r="AT68" s="854"/>
      <c r="AU68" s="854" t="s">
        <v>556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553</v>
      </c>
      <c r="C69" s="862"/>
      <c r="D69" s="862"/>
      <c r="E69" s="862"/>
      <c r="F69" s="862"/>
      <c r="G69" s="862"/>
      <c r="H69" s="862"/>
      <c r="I69" s="862"/>
      <c r="J69" s="862"/>
      <c r="K69" s="862"/>
      <c r="L69" s="862"/>
      <c r="M69" s="862"/>
      <c r="N69" s="862"/>
      <c r="O69" s="862"/>
      <c r="P69" s="863"/>
      <c r="Q69" s="864">
        <v>773142</v>
      </c>
      <c r="R69" s="819"/>
      <c r="S69" s="819"/>
      <c r="T69" s="819"/>
      <c r="U69" s="819"/>
      <c r="V69" s="819">
        <v>748588</v>
      </c>
      <c r="W69" s="819"/>
      <c r="X69" s="819"/>
      <c r="Y69" s="819"/>
      <c r="Z69" s="819"/>
      <c r="AA69" s="819">
        <v>24554</v>
      </c>
      <c r="AB69" s="819"/>
      <c r="AC69" s="819"/>
      <c r="AD69" s="819"/>
      <c r="AE69" s="819"/>
      <c r="AF69" s="819">
        <v>24554</v>
      </c>
      <c r="AG69" s="819"/>
      <c r="AH69" s="819"/>
      <c r="AI69" s="819"/>
      <c r="AJ69" s="819"/>
      <c r="AK69" s="819">
        <v>7226</v>
      </c>
      <c r="AL69" s="819"/>
      <c r="AM69" s="819"/>
      <c r="AN69" s="819"/>
      <c r="AO69" s="819"/>
      <c r="AP69" s="819" t="s">
        <v>555</v>
      </c>
      <c r="AQ69" s="819"/>
      <c r="AR69" s="819"/>
      <c r="AS69" s="819"/>
      <c r="AT69" s="819"/>
      <c r="AU69" s="819" t="s">
        <v>555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24635</v>
      </c>
      <c r="AG88" s="830"/>
      <c r="AH88" s="830"/>
      <c r="AI88" s="830"/>
      <c r="AJ88" s="830"/>
      <c r="AK88" s="827"/>
      <c r="AL88" s="827"/>
      <c r="AM88" s="827"/>
      <c r="AN88" s="827"/>
      <c r="AO88" s="827"/>
      <c r="AP88" s="830" t="s">
        <v>558</v>
      </c>
      <c r="AQ88" s="830"/>
      <c r="AR88" s="830"/>
      <c r="AS88" s="830"/>
      <c r="AT88" s="830"/>
      <c r="AU88" s="830" t="s">
        <v>559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558</v>
      </c>
      <c r="CS102" s="838"/>
      <c r="CT102" s="838"/>
      <c r="CU102" s="838"/>
      <c r="CV102" s="881"/>
      <c r="CW102" s="880">
        <v>262</v>
      </c>
      <c r="CX102" s="838"/>
      <c r="CY102" s="838"/>
      <c r="CZ102" s="838"/>
      <c r="DA102" s="881"/>
      <c r="DB102" s="880" t="s">
        <v>557</v>
      </c>
      <c r="DC102" s="838"/>
      <c r="DD102" s="838"/>
      <c r="DE102" s="838"/>
      <c r="DF102" s="881"/>
      <c r="DG102" s="880" t="s">
        <v>557</v>
      </c>
      <c r="DH102" s="838"/>
      <c r="DI102" s="838"/>
      <c r="DJ102" s="838"/>
      <c r="DK102" s="881"/>
      <c r="DL102" s="880">
        <v>4903</v>
      </c>
      <c r="DM102" s="838"/>
      <c r="DN102" s="838"/>
      <c r="DO102" s="838"/>
      <c r="DP102" s="881"/>
      <c r="DQ102" s="880">
        <v>25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287</v>
      </c>
      <c r="AG109" s="883"/>
      <c r="AH109" s="883"/>
      <c r="AI109" s="883"/>
      <c r="AJ109" s="884"/>
      <c r="AK109" s="882" t="s">
        <v>286</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287</v>
      </c>
      <c r="BW109" s="883"/>
      <c r="BX109" s="883"/>
      <c r="BY109" s="883"/>
      <c r="BZ109" s="884"/>
      <c r="CA109" s="882" t="s">
        <v>286</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287</v>
      </c>
      <c r="DM109" s="883"/>
      <c r="DN109" s="883"/>
      <c r="DO109" s="883"/>
      <c r="DP109" s="884"/>
      <c r="DQ109" s="882" t="s">
        <v>286</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9343751</v>
      </c>
      <c r="AB110" s="890"/>
      <c r="AC110" s="890"/>
      <c r="AD110" s="890"/>
      <c r="AE110" s="891"/>
      <c r="AF110" s="892">
        <v>9384509</v>
      </c>
      <c r="AG110" s="890"/>
      <c r="AH110" s="890"/>
      <c r="AI110" s="890"/>
      <c r="AJ110" s="891"/>
      <c r="AK110" s="892">
        <v>8723711</v>
      </c>
      <c r="AL110" s="890"/>
      <c r="AM110" s="890"/>
      <c r="AN110" s="890"/>
      <c r="AO110" s="891"/>
      <c r="AP110" s="893">
        <v>11.4</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78122676</v>
      </c>
      <c r="BR110" s="927"/>
      <c r="BS110" s="927"/>
      <c r="BT110" s="927"/>
      <c r="BU110" s="927"/>
      <c r="BV110" s="927">
        <v>72946128</v>
      </c>
      <c r="BW110" s="927"/>
      <c r="BX110" s="927"/>
      <c r="BY110" s="927"/>
      <c r="BZ110" s="927"/>
      <c r="CA110" s="927">
        <v>70747741</v>
      </c>
      <c r="CB110" s="927"/>
      <c r="CC110" s="927"/>
      <c r="CD110" s="927"/>
      <c r="CE110" s="927"/>
      <c r="CF110" s="941">
        <v>92.5</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12370551</v>
      </c>
      <c r="BR111" s="920"/>
      <c r="BS111" s="920"/>
      <c r="BT111" s="920"/>
      <c r="BU111" s="920"/>
      <c r="BV111" s="920">
        <v>11061238</v>
      </c>
      <c r="BW111" s="920"/>
      <c r="BX111" s="920"/>
      <c r="BY111" s="920"/>
      <c r="BZ111" s="920"/>
      <c r="CA111" s="920">
        <v>10563948</v>
      </c>
      <c r="CB111" s="920"/>
      <c r="CC111" s="920"/>
      <c r="CD111" s="920"/>
      <c r="CE111" s="920"/>
      <c r="CF111" s="914">
        <v>13.8</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16667</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36076050</v>
      </c>
      <c r="BR112" s="920"/>
      <c r="BS112" s="920"/>
      <c r="BT112" s="920"/>
      <c r="BU112" s="920"/>
      <c r="BV112" s="920">
        <v>34228822</v>
      </c>
      <c r="BW112" s="920"/>
      <c r="BX112" s="920"/>
      <c r="BY112" s="920"/>
      <c r="BZ112" s="920"/>
      <c r="CA112" s="920">
        <v>32463512</v>
      </c>
      <c r="CB112" s="920"/>
      <c r="CC112" s="920"/>
      <c r="CD112" s="920"/>
      <c r="CE112" s="920"/>
      <c r="CF112" s="914">
        <v>42.5</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3619223</v>
      </c>
      <c r="AB113" s="934"/>
      <c r="AC113" s="934"/>
      <c r="AD113" s="934"/>
      <c r="AE113" s="935"/>
      <c r="AF113" s="936">
        <v>3588276</v>
      </c>
      <c r="AG113" s="934"/>
      <c r="AH113" s="934"/>
      <c r="AI113" s="934"/>
      <c r="AJ113" s="935"/>
      <c r="AK113" s="936">
        <v>3502976</v>
      </c>
      <c r="AL113" s="934"/>
      <c r="AM113" s="934"/>
      <c r="AN113" s="934"/>
      <c r="AO113" s="935"/>
      <c r="AP113" s="937">
        <v>4.5999999999999996</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20745034</v>
      </c>
      <c r="BR114" s="920"/>
      <c r="BS114" s="920"/>
      <c r="BT114" s="920"/>
      <c r="BU114" s="920"/>
      <c r="BV114" s="920">
        <v>20103220</v>
      </c>
      <c r="BW114" s="920"/>
      <c r="BX114" s="920"/>
      <c r="BY114" s="920"/>
      <c r="BZ114" s="920"/>
      <c r="CA114" s="920">
        <v>18858540</v>
      </c>
      <c r="CB114" s="920"/>
      <c r="CC114" s="920"/>
      <c r="CD114" s="920"/>
      <c r="CE114" s="920"/>
      <c r="CF114" s="914">
        <v>24.7</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1392400</v>
      </c>
      <c r="AB115" s="934"/>
      <c r="AC115" s="934"/>
      <c r="AD115" s="934"/>
      <c r="AE115" s="935"/>
      <c r="AF115" s="936">
        <v>1133945</v>
      </c>
      <c r="AG115" s="934"/>
      <c r="AH115" s="934"/>
      <c r="AI115" s="934"/>
      <c r="AJ115" s="935"/>
      <c r="AK115" s="936">
        <v>1355297</v>
      </c>
      <c r="AL115" s="934"/>
      <c r="AM115" s="934"/>
      <c r="AN115" s="934"/>
      <c r="AO115" s="935"/>
      <c r="AP115" s="937">
        <v>1.8</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31597</v>
      </c>
      <c r="BR115" s="920"/>
      <c r="BS115" s="920"/>
      <c r="BT115" s="920"/>
      <c r="BU115" s="920"/>
      <c r="BV115" s="920">
        <v>27412</v>
      </c>
      <c r="BW115" s="920"/>
      <c r="BX115" s="920"/>
      <c r="BY115" s="920"/>
      <c r="BZ115" s="920"/>
      <c r="CA115" s="920">
        <v>24833</v>
      </c>
      <c r="CB115" s="920"/>
      <c r="CC115" s="920"/>
      <c r="CD115" s="920"/>
      <c r="CE115" s="920"/>
      <c r="CF115" s="914">
        <v>0</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6562930</v>
      </c>
      <c r="DH115" s="959"/>
      <c r="DI115" s="959"/>
      <c r="DJ115" s="959"/>
      <c r="DK115" s="960"/>
      <c r="DL115" s="961">
        <v>5873092</v>
      </c>
      <c r="DM115" s="959"/>
      <c r="DN115" s="959"/>
      <c r="DO115" s="959"/>
      <c r="DP115" s="960"/>
      <c r="DQ115" s="961">
        <v>5870690</v>
      </c>
      <c r="DR115" s="959"/>
      <c r="DS115" s="959"/>
      <c r="DT115" s="959"/>
      <c r="DU115" s="960"/>
      <c r="DV115" s="962">
        <v>7.7</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14372041</v>
      </c>
      <c r="AB117" s="966"/>
      <c r="AC117" s="966"/>
      <c r="AD117" s="966"/>
      <c r="AE117" s="967"/>
      <c r="AF117" s="965">
        <v>14106730</v>
      </c>
      <c r="AG117" s="966"/>
      <c r="AH117" s="966"/>
      <c r="AI117" s="966"/>
      <c r="AJ117" s="967"/>
      <c r="AK117" s="965">
        <v>13581984</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287</v>
      </c>
      <c r="AG118" s="883"/>
      <c r="AH118" s="883"/>
      <c r="AI118" s="883"/>
      <c r="AJ118" s="884"/>
      <c r="AK118" s="882" t="s">
        <v>286</v>
      </c>
      <c r="AL118" s="883"/>
      <c r="AM118" s="883"/>
      <c r="AN118" s="883"/>
      <c r="AO118" s="884"/>
      <c r="AP118" s="990" t="s">
        <v>406</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434</v>
      </c>
      <c r="BP118" s="994"/>
      <c r="BQ118" s="985">
        <v>147345908</v>
      </c>
      <c r="BR118" s="986"/>
      <c r="BS118" s="986"/>
      <c r="BT118" s="986"/>
      <c r="BU118" s="986"/>
      <c r="BV118" s="986">
        <v>138366820</v>
      </c>
      <c r="BW118" s="986"/>
      <c r="BX118" s="986"/>
      <c r="BY118" s="986"/>
      <c r="BZ118" s="986"/>
      <c r="CA118" s="986">
        <v>132658574</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14714516</v>
      </c>
      <c r="BR119" s="927"/>
      <c r="BS119" s="927"/>
      <c r="BT119" s="927"/>
      <c r="BU119" s="927"/>
      <c r="BV119" s="927">
        <v>17293346</v>
      </c>
      <c r="BW119" s="927"/>
      <c r="BX119" s="927"/>
      <c r="BY119" s="927"/>
      <c r="BZ119" s="927"/>
      <c r="CA119" s="927">
        <v>22694018</v>
      </c>
      <c r="CB119" s="927"/>
      <c r="CC119" s="927"/>
      <c r="CD119" s="927"/>
      <c r="CE119" s="927"/>
      <c r="CF119" s="941">
        <v>29.7</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5807621</v>
      </c>
      <c r="DH119" s="998"/>
      <c r="DI119" s="998"/>
      <c r="DJ119" s="998"/>
      <c r="DK119" s="999"/>
      <c r="DL119" s="1000">
        <v>5188146</v>
      </c>
      <c r="DM119" s="998"/>
      <c r="DN119" s="998"/>
      <c r="DO119" s="998"/>
      <c r="DP119" s="999"/>
      <c r="DQ119" s="1000">
        <v>4693258</v>
      </c>
      <c r="DR119" s="998"/>
      <c r="DS119" s="998"/>
      <c r="DT119" s="998"/>
      <c r="DU119" s="999"/>
      <c r="DV119" s="1001">
        <v>6.1</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33227183</v>
      </c>
      <c r="BR120" s="920"/>
      <c r="BS120" s="920"/>
      <c r="BT120" s="920"/>
      <c r="BU120" s="920"/>
      <c r="BV120" s="920">
        <v>31864300</v>
      </c>
      <c r="BW120" s="920"/>
      <c r="BX120" s="920"/>
      <c r="BY120" s="920"/>
      <c r="BZ120" s="920"/>
      <c r="CA120" s="920">
        <v>29153762</v>
      </c>
      <c r="CB120" s="920"/>
      <c r="CC120" s="920"/>
      <c r="CD120" s="920"/>
      <c r="CE120" s="920"/>
      <c r="CF120" s="914">
        <v>38.1</v>
      </c>
      <c r="CG120" s="915"/>
      <c r="CH120" s="915"/>
      <c r="CI120" s="915"/>
      <c r="CJ120" s="915"/>
      <c r="CK120" s="1013" t="s">
        <v>440</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34843000</v>
      </c>
      <c r="DH120" s="927"/>
      <c r="DI120" s="927"/>
      <c r="DJ120" s="927"/>
      <c r="DK120" s="927"/>
      <c r="DL120" s="927">
        <v>32982579</v>
      </c>
      <c r="DM120" s="927"/>
      <c r="DN120" s="927"/>
      <c r="DO120" s="927"/>
      <c r="DP120" s="927"/>
      <c r="DQ120" s="927">
        <v>31540072</v>
      </c>
      <c r="DR120" s="927"/>
      <c r="DS120" s="927"/>
      <c r="DT120" s="927"/>
      <c r="DU120" s="927"/>
      <c r="DV120" s="928">
        <v>41.3</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83278841</v>
      </c>
      <c r="BR121" s="986"/>
      <c r="BS121" s="986"/>
      <c r="BT121" s="986"/>
      <c r="BU121" s="986"/>
      <c r="BV121" s="986">
        <v>76955069</v>
      </c>
      <c r="BW121" s="986"/>
      <c r="BX121" s="986"/>
      <c r="BY121" s="986"/>
      <c r="BZ121" s="986"/>
      <c r="CA121" s="986">
        <v>72161391</v>
      </c>
      <c r="CB121" s="986"/>
      <c r="CC121" s="986"/>
      <c r="CD121" s="986"/>
      <c r="CE121" s="986"/>
      <c r="CF121" s="1024">
        <v>94.4</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591040</v>
      </c>
      <c r="DH121" s="920"/>
      <c r="DI121" s="920"/>
      <c r="DJ121" s="920"/>
      <c r="DK121" s="920"/>
      <c r="DL121" s="920">
        <v>717969</v>
      </c>
      <c r="DM121" s="920"/>
      <c r="DN121" s="920"/>
      <c r="DO121" s="920"/>
      <c r="DP121" s="920"/>
      <c r="DQ121" s="920">
        <v>923440</v>
      </c>
      <c r="DR121" s="920"/>
      <c r="DS121" s="920"/>
      <c r="DT121" s="920"/>
      <c r="DU121" s="920"/>
      <c r="DV121" s="921">
        <v>1.2</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443</v>
      </c>
      <c r="BP122" s="994"/>
      <c r="BQ122" s="1034">
        <v>131220540</v>
      </c>
      <c r="BR122" s="1035"/>
      <c r="BS122" s="1035"/>
      <c r="BT122" s="1035"/>
      <c r="BU122" s="1035"/>
      <c r="BV122" s="1035">
        <v>126112715</v>
      </c>
      <c r="BW122" s="1035"/>
      <c r="BX122" s="1035"/>
      <c r="BY122" s="1035"/>
      <c r="BZ122" s="1035"/>
      <c r="CA122" s="1035">
        <v>124009171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23.8</v>
      </c>
      <c r="BR123" s="1027"/>
      <c r="BS123" s="1027"/>
      <c r="BT123" s="1027"/>
      <c r="BU123" s="1027"/>
      <c r="BV123" s="1027">
        <v>17.7</v>
      </c>
      <c r="BW123" s="1027"/>
      <c r="BX123" s="1027"/>
      <c r="BY123" s="1027"/>
      <c r="BZ123" s="1027"/>
      <c r="CA123" s="1027">
        <v>11.3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445</v>
      </c>
      <c r="AB124" s="959"/>
      <c r="AC124" s="959"/>
      <c r="AD124" s="959"/>
      <c r="AE124" s="960"/>
      <c r="AF124" s="961" t="s">
        <v>445</v>
      </c>
      <c r="AG124" s="959"/>
      <c r="AH124" s="959"/>
      <c r="AI124" s="959"/>
      <c r="AJ124" s="960"/>
      <c r="AK124" s="961" t="s">
        <v>445</v>
      </c>
      <c r="AL124" s="959"/>
      <c r="AM124" s="959"/>
      <c r="AN124" s="959"/>
      <c r="AO124" s="960"/>
      <c r="AP124" s="962" t="s">
        <v>445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445</v>
      </c>
      <c r="DH124" s="998"/>
      <c r="DI124" s="998"/>
      <c r="DJ124" s="998"/>
      <c r="DK124" s="999"/>
      <c r="DL124" s="1000" t="s">
        <v>445</v>
      </c>
      <c r="DM124" s="998"/>
      <c r="DN124" s="998"/>
      <c r="DO124" s="998"/>
      <c r="DP124" s="999"/>
      <c r="DQ124" s="1000" t="s">
        <v>445</v>
      </c>
      <c r="DR124" s="998"/>
      <c r="DS124" s="998"/>
      <c r="DT124" s="998"/>
      <c r="DU124" s="999"/>
      <c r="DV124" s="1001" t="s">
        <v>445</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445</v>
      </c>
      <c r="AB125" s="959"/>
      <c r="AC125" s="959"/>
      <c r="AD125" s="959"/>
      <c r="AE125" s="960"/>
      <c r="AF125" s="961" t="s">
        <v>445</v>
      </c>
      <c r="AG125" s="959"/>
      <c r="AH125" s="959"/>
      <c r="AI125" s="959"/>
      <c r="AJ125" s="960"/>
      <c r="AK125" s="961" t="s">
        <v>445</v>
      </c>
      <c r="AL125" s="959"/>
      <c r="AM125" s="959"/>
      <c r="AN125" s="959"/>
      <c r="AO125" s="960"/>
      <c r="AP125" s="962" t="s">
        <v>445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445</v>
      </c>
      <c r="DH125" s="927"/>
      <c r="DI125" s="927"/>
      <c r="DJ125" s="927"/>
      <c r="DK125" s="927"/>
      <c r="DL125" s="927" t="s">
        <v>445</v>
      </c>
      <c r="DM125" s="927"/>
      <c r="DN125" s="927"/>
      <c r="DO125" s="927"/>
      <c r="DP125" s="927"/>
      <c r="DQ125" s="927" t="s">
        <v>445</v>
      </c>
      <c r="DR125" s="927"/>
      <c r="DS125" s="927"/>
      <c r="DT125" s="927"/>
      <c r="DU125" s="927"/>
      <c r="DV125" s="928" t="s">
        <v>445</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1392400</v>
      </c>
      <c r="AB126" s="959"/>
      <c r="AC126" s="959"/>
      <c r="AD126" s="959"/>
      <c r="AE126" s="960"/>
      <c r="AF126" s="961">
        <v>1133945</v>
      </c>
      <c r="AG126" s="959"/>
      <c r="AH126" s="959"/>
      <c r="AI126" s="959"/>
      <c r="AJ126" s="960"/>
      <c r="AK126" s="961">
        <v>1355297</v>
      </c>
      <c r="AL126" s="959"/>
      <c r="AM126" s="959"/>
      <c r="AN126" s="959"/>
      <c r="AO126" s="960"/>
      <c r="AP126" s="962">
        <v>1.8</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445</v>
      </c>
      <c r="DH126" s="920"/>
      <c r="DI126" s="920"/>
      <c r="DJ126" s="920"/>
      <c r="DK126" s="920"/>
      <c r="DL126" s="920" t="s">
        <v>445</v>
      </c>
      <c r="DM126" s="920"/>
      <c r="DN126" s="920"/>
      <c r="DO126" s="920"/>
      <c r="DP126" s="920"/>
      <c r="DQ126" s="920" t="s">
        <v>445</v>
      </c>
      <c r="DR126" s="920"/>
      <c r="DS126" s="920"/>
      <c r="DT126" s="920"/>
      <c r="DU126" s="920"/>
      <c r="DV126" s="921" t="s">
        <v>445</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445</v>
      </c>
      <c r="AB127" s="959"/>
      <c r="AC127" s="959"/>
      <c r="AD127" s="959"/>
      <c r="AE127" s="960"/>
      <c r="AF127" s="961" t="s">
        <v>445</v>
      </c>
      <c r="AG127" s="959"/>
      <c r="AH127" s="959"/>
      <c r="AI127" s="959"/>
      <c r="AJ127" s="960"/>
      <c r="AK127" s="961" t="s">
        <v>445</v>
      </c>
      <c r="AL127" s="959"/>
      <c r="AM127" s="959"/>
      <c r="AN127" s="959"/>
      <c r="AO127" s="960"/>
      <c r="AP127" s="962" t="s">
        <v>445</v>
      </c>
      <c r="AQ127" s="963"/>
      <c r="AR127" s="963"/>
      <c r="AS127" s="963"/>
      <c r="AT127" s="964"/>
      <c r="AU127" s="233"/>
      <c r="AV127" s="233"/>
      <c r="AW127" s="233"/>
      <c r="AX127" s="886" t="s">
        <v>455</v>
      </c>
      <c r="AY127" s="887"/>
      <c r="AZ127" s="887"/>
      <c r="BA127" s="887"/>
      <c r="BB127" s="887"/>
      <c r="BC127" s="887"/>
      <c r="BD127" s="887"/>
      <c r="BE127" s="888"/>
      <c r="BF127" s="1041" t="s">
        <v>445</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31597</v>
      </c>
      <c r="DH127" s="1048"/>
      <c r="DI127" s="1048"/>
      <c r="DJ127" s="1048"/>
      <c r="DK127" s="1048"/>
      <c r="DL127" s="1048">
        <v>27412</v>
      </c>
      <c r="DM127" s="1048"/>
      <c r="DN127" s="1048"/>
      <c r="DO127" s="1048"/>
      <c r="DP127" s="1048"/>
      <c r="DQ127" s="1048">
        <v>24833</v>
      </c>
      <c r="DR127" s="1048"/>
      <c r="DS127" s="1048"/>
      <c r="DT127" s="1048"/>
      <c r="DU127" s="1048"/>
      <c r="DV127" s="1049">
        <v>0</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3847449</v>
      </c>
      <c r="AB128" s="1090"/>
      <c r="AC128" s="1090"/>
      <c r="AD128" s="1090"/>
      <c r="AE128" s="1091"/>
      <c r="AF128" s="1092">
        <v>3507282</v>
      </c>
      <c r="AG128" s="1090"/>
      <c r="AH128" s="1090"/>
      <c r="AI128" s="1090"/>
      <c r="AJ128" s="1091"/>
      <c r="AK128" s="1092">
        <v>3345184</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76383486</v>
      </c>
      <c r="AB129" s="959"/>
      <c r="AC129" s="959"/>
      <c r="AD129" s="959"/>
      <c r="AE129" s="960"/>
      <c r="AF129" s="961">
        <v>77914735</v>
      </c>
      <c r="AG129" s="959"/>
      <c r="AH129" s="959"/>
      <c r="AI129" s="959"/>
      <c r="AJ129" s="960"/>
      <c r="AK129" s="961">
        <v>85326366</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2.2000000000000002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8803266</v>
      </c>
      <c r="AB130" s="959"/>
      <c r="AC130" s="959"/>
      <c r="AD130" s="959"/>
      <c r="AE130" s="960"/>
      <c r="AF130" s="961">
        <v>8860536</v>
      </c>
      <c r="AG130" s="959"/>
      <c r="AH130" s="959"/>
      <c r="AI130" s="959"/>
      <c r="AJ130" s="960"/>
      <c r="AK130" s="961">
        <v>8870746</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67580220</v>
      </c>
      <c r="AB131" s="998"/>
      <c r="AC131" s="998"/>
      <c r="AD131" s="998"/>
      <c r="AE131" s="999"/>
      <c r="AF131" s="1000">
        <v>69054199</v>
      </c>
      <c r="AG131" s="998"/>
      <c r="AH131" s="998"/>
      <c r="AI131" s="998"/>
      <c r="AJ131" s="999"/>
      <c r="AK131" s="1000">
        <v>76455620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2.5470855229999998</v>
      </c>
      <c r="AB132" s="1104"/>
      <c r="AC132" s="1104"/>
      <c r="AD132" s="1104"/>
      <c r="AE132" s="1105"/>
      <c r="AF132" s="1106">
        <v>2.518184303</v>
      </c>
      <c r="AG132" s="1104"/>
      <c r="AH132" s="1104"/>
      <c r="AI132" s="1104"/>
      <c r="AJ132" s="1105"/>
      <c r="AK132" s="1106">
        <v>1.78672805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3.4</v>
      </c>
      <c r="AB133" s="1111"/>
      <c r="AC133" s="1111"/>
      <c r="AD133" s="1111"/>
      <c r="AE133" s="1112"/>
      <c r="AF133" s="1110">
        <v>2.2999999999999998</v>
      </c>
      <c r="AG133" s="1111"/>
      <c r="AH133" s="1111"/>
      <c r="AI133" s="1111"/>
      <c r="AJ133" s="1112"/>
      <c r="AK133" s="1110">
        <v>2.2000000000000002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46" zoomScale="75" zoomScaleNormal="85" zoomScaleSheetLayoutView="75" workbookViewId="0">
      <selection activeCell="AF29" sqref="AF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46"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24828290</v>
      </c>
      <c r="L9" s="264">
        <v>58662</v>
      </c>
      <c r="M9" s="265">
        <v>57009</v>
      </c>
      <c r="N9" s="266">
        <v>2.9</v>
      </c>
    </row>
    <row r="10" spans="1:16">
      <c r="A10" s="248"/>
      <c r="B10" s="244"/>
      <c r="C10" s="244"/>
      <c r="D10" s="244"/>
      <c r="E10" s="244"/>
      <c r="F10" s="244"/>
      <c r="G10" s="1119" t="s">
        <v>477</v>
      </c>
      <c r="H10" s="1120"/>
      <c r="I10" s="1120"/>
      <c r="J10" s="1121"/>
      <c r="K10" s="267">
        <v>727489</v>
      </c>
      <c r="L10" s="268">
        <v>1719</v>
      </c>
      <c r="M10" s="269">
        <v>3340</v>
      </c>
      <c r="N10" s="270">
        <v>-48.5</v>
      </c>
    </row>
    <row r="11" spans="1:16" ht="13.5" customHeight="1">
      <c r="A11" s="248"/>
      <c r="B11" s="244"/>
      <c r="C11" s="244"/>
      <c r="D11" s="244"/>
      <c r="E11" s="244"/>
      <c r="F11" s="244"/>
      <c r="G11" s="1119" t="s">
        <v>478</v>
      </c>
      <c r="H11" s="1120"/>
      <c r="I11" s="1120"/>
      <c r="J11" s="1121"/>
      <c r="K11" s="267">
        <v>48</v>
      </c>
      <c r="L11" s="268">
        <v>0</v>
      </c>
      <c r="M11" s="269">
        <v>1813</v>
      </c>
      <c r="N11" s="270">
        <v>-100</v>
      </c>
    </row>
    <row r="12" spans="1:16" ht="13.5" customHeight="1">
      <c r="A12" s="248"/>
      <c r="B12" s="244"/>
      <c r="C12" s="244"/>
      <c r="D12" s="244"/>
      <c r="E12" s="244"/>
      <c r="F12" s="244"/>
      <c r="G12" s="1119" t="s">
        <v>479</v>
      </c>
      <c r="H12" s="1120"/>
      <c r="I12" s="1120"/>
      <c r="J12" s="1121"/>
      <c r="K12" s="267">
        <v>987841</v>
      </c>
      <c r="L12" s="268">
        <v>2334</v>
      </c>
      <c r="M12" s="269">
        <v>675</v>
      </c>
      <c r="N12" s="270">
        <v>245.8</v>
      </c>
    </row>
    <row r="13" spans="1:16" ht="13.5" customHeight="1">
      <c r="A13" s="248"/>
      <c r="B13" s="244"/>
      <c r="C13" s="244"/>
      <c r="D13" s="244"/>
      <c r="E13" s="244"/>
      <c r="F13" s="244"/>
      <c r="G13" s="1119" t="s">
        <v>480</v>
      </c>
      <c r="H13" s="1120"/>
      <c r="I13" s="1120"/>
      <c r="J13" s="1121"/>
      <c r="K13" s="267" t="s">
        <v>481</v>
      </c>
      <c r="L13" s="268" t="s">
        <v>481</v>
      </c>
      <c r="M13" s="269">
        <v>17</v>
      </c>
      <c r="N13" s="270" t="s">
        <v>481</v>
      </c>
    </row>
    <row r="14" spans="1:16" ht="13.5" customHeight="1">
      <c r="A14" s="248"/>
      <c r="B14" s="244"/>
      <c r="C14" s="244"/>
      <c r="D14" s="244"/>
      <c r="E14" s="244"/>
      <c r="F14" s="244"/>
      <c r="G14" s="1119" t="s">
        <v>482</v>
      </c>
      <c r="H14" s="1120"/>
      <c r="I14" s="1120"/>
      <c r="J14" s="1121"/>
      <c r="K14" s="267">
        <v>884379</v>
      </c>
      <c r="L14" s="268">
        <v>2090</v>
      </c>
      <c r="M14" s="269">
        <v>2354</v>
      </c>
      <c r="N14" s="270">
        <v>-11.2</v>
      </c>
    </row>
    <row r="15" spans="1:16" ht="13.5" customHeight="1">
      <c r="A15" s="248"/>
      <c r="B15" s="244"/>
      <c r="C15" s="244"/>
      <c r="D15" s="244"/>
      <c r="E15" s="244"/>
      <c r="F15" s="244"/>
      <c r="G15" s="1119" t="s">
        <v>483</v>
      </c>
      <c r="H15" s="1120"/>
      <c r="I15" s="1120"/>
      <c r="J15" s="1121"/>
      <c r="K15" s="267">
        <v>401855</v>
      </c>
      <c r="L15" s="268">
        <v>949</v>
      </c>
      <c r="M15" s="269">
        <v>1355</v>
      </c>
      <c r="N15" s="270">
        <v>-30</v>
      </c>
    </row>
    <row r="16" spans="1:16">
      <c r="A16" s="248"/>
      <c r="B16" s="244"/>
      <c r="C16" s="244"/>
      <c r="D16" s="244"/>
      <c r="E16" s="244"/>
      <c r="F16" s="244"/>
      <c r="G16" s="1122" t="s">
        <v>484</v>
      </c>
      <c r="H16" s="1123"/>
      <c r="I16" s="1123"/>
      <c r="J16" s="1124"/>
      <c r="K16" s="268">
        <v>-1662743</v>
      </c>
      <c r="L16" s="268">
        <v>-3929</v>
      </c>
      <c r="M16" s="269">
        <v>-5590</v>
      </c>
      <c r="N16" s="270">
        <v>-29.7</v>
      </c>
    </row>
    <row r="17" spans="1:16">
      <c r="A17" s="248"/>
      <c r="B17" s="244"/>
      <c r="C17" s="244"/>
      <c r="D17" s="244"/>
      <c r="E17" s="244"/>
      <c r="F17" s="244"/>
      <c r="G17" s="1122" t="s">
        <v>171</v>
      </c>
      <c r="H17" s="1123"/>
      <c r="I17" s="1123"/>
      <c r="J17" s="1124"/>
      <c r="K17" s="268">
        <v>26167159</v>
      </c>
      <c r="L17" s="268">
        <v>61825</v>
      </c>
      <c r="M17" s="269">
        <v>60973</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5.99</v>
      </c>
      <c r="L21" s="281">
        <v>6.07</v>
      </c>
      <c r="M21" s="282">
        <v>-0.08</v>
      </c>
      <c r="N21" s="249"/>
      <c r="O21" s="283"/>
      <c r="P21" s="279"/>
    </row>
    <row r="22" spans="1:16" s="284" customFormat="1">
      <c r="A22" s="279"/>
      <c r="B22" s="249"/>
      <c r="C22" s="249"/>
      <c r="D22" s="249"/>
      <c r="E22" s="249"/>
      <c r="F22" s="249"/>
      <c r="G22" s="1114" t="s">
        <v>490</v>
      </c>
      <c r="H22" s="1115"/>
      <c r="I22" s="1115"/>
      <c r="J22" s="1116"/>
      <c r="K22" s="285">
        <v>102.2</v>
      </c>
      <c r="L22" s="286">
        <v>99.9</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8723711</v>
      </c>
      <c r="L32" s="294">
        <v>20611</v>
      </c>
      <c r="M32" s="295">
        <v>31696</v>
      </c>
      <c r="N32" s="296">
        <v>-35</v>
      </c>
    </row>
    <row r="33" spans="1:16" ht="13.5" customHeight="1">
      <c r="A33" s="248"/>
      <c r="B33" s="244"/>
      <c r="C33" s="244"/>
      <c r="D33" s="244"/>
      <c r="E33" s="244"/>
      <c r="F33" s="244"/>
      <c r="G33" s="1130" t="s">
        <v>494</v>
      </c>
      <c r="H33" s="1131"/>
      <c r="I33" s="1131"/>
      <c r="J33" s="1132"/>
      <c r="K33" s="294" t="s">
        <v>481</v>
      </c>
      <c r="L33" s="294" t="s">
        <v>481</v>
      </c>
      <c r="M33" s="295">
        <v>4</v>
      </c>
      <c r="N33" s="296" t="s">
        <v>481</v>
      </c>
    </row>
    <row r="34" spans="1:16" ht="27" customHeight="1">
      <c r="A34" s="248"/>
      <c r="B34" s="244"/>
      <c r="C34" s="244"/>
      <c r="D34" s="244"/>
      <c r="E34" s="244"/>
      <c r="F34" s="244"/>
      <c r="G34" s="1130" t="s">
        <v>495</v>
      </c>
      <c r="H34" s="1131"/>
      <c r="I34" s="1131"/>
      <c r="J34" s="1132"/>
      <c r="K34" s="294" t="s">
        <v>481</v>
      </c>
      <c r="L34" s="294" t="s">
        <v>481</v>
      </c>
      <c r="M34" s="295">
        <v>31</v>
      </c>
      <c r="N34" s="296" t="s">
        <v>481</v>
      </c>
    </row>
    <row r="35" spans="1:16" ht="27" customHeight="1">
      <c r="A35" s="248"/>
      <c r="B35" s="244"/>
      <c r="C35" s="244"/>
      <c r="D35" s="244"/>
      <c r="E35" s="244"/>
      <c r="F35" s="244"/>
      <c r="G35" s="1130" t="s">
        <v>496</v>
      </c>
      <c r="H35" s="1131"/>
      <c r="I35" s="1131"/>
      <c r="J35" s="1132"/>
      <c r="K35" s="294">
        <v>3502976</v>
      </c>
      <c r="L35" s="294">
        <v>8276</v>
      </c>
      <c r="M35" s="295">
        <v>8185</v>
      </c>
      <c r="N35" s="296">
        <v>1.1000000000000001</v>
      </c>
    </row>
    <row r="36" spans="1:16" ht="27" customHeight="1">
      <c r="A36" s="248"/>
      <c r="B36" s="244"/>
      <c r="C36" s="244"/>
      <c r="D36" s="244"/>
      <c r="E36" s="244"/>
      <c r="F36" s="244"/>
      <c r="G36" s="1130" t="s">
        <v>497</v>
      </c>
      <c r="H36" s="1131"/>
      <c r="I36" s="1131"/>
      <c r="J36" s="1132"/>
      <c r="K36" s="294" t="s">
        <v>481</v>
      </c>
      <c r="L36" s="294" t="s">
        <v>481</v>
      </c>
      <c r="M36" s="295">
        <v>857</v>
      </c>
      <c r="N36" s="296" t="s">
        <v>481</v>
      </c>
    </row>
    <row r="37" spans="1:16" ht="13.5" customHeight="1">
      <c r="A37" s="248"/>
      <c r="B37" s="244"/>
      <c r="C37" s="244"/>
      <c r="D37" s="244"/>
      <c r="E37" s="244"/>
      <c r="F37" s="244"/>
      <c r="G37" s="1130" t="s">
        <v>498</v>
      </c>
      <c r="H37" s="1131"/>
      <c r="I37" s="1131"/>
      <c r="J37" s="1132"/>
      <c r="K37" s="294">
        <v>1355297</v>
      </c>
      <c r="L37" s="294">
        <v>3202</v>
      </c>
      <c r="M37" s="295">
        <v>1599</v>
      </c>
      <c r="N37" s="296">
        <v>100.3</v>
      </c>
    </row>
    <row r="38" spans="1:16" ht="27" customHeight="1">
      <c r="A38" s="248"/>
      <c r="B38" s="244"/>
      <c r="C38" s="244"/>
      <c r="D38" s="244"/>
      <c r="E38" s="244"/>
      <c r="F38" s="244"/>
      <c r="G38" s="1133" t="s">
        <v>499</v>
      </c>
      <c r="H38" s="1134"/>
      <c r="I38" s="1134"/>
      <c r="J38" s="1135"/>
      <c r="K38" s="297" t="s">
        <v>481</v>
      </c>
      <c r="L38" s="297" t="s">
        <v>481</v>
      </c>
      <c r="M38" s="298">
        <v>2</v>
      </c>
      <c r="N38" s="299" t="s">
        <v>481</v>
      </c>
      <c r="O38" s="293"/>
    </row>
    <row r="39" spans="1:16">
      <c r="A39" s="248"/>
      <c r="B39" s="244"/>
      <c r="C39" s="244"/>
      <c r="D39" s="244"/>
      <c r="E39" s="244"/>
      <c r="F39" s="244"/>
      <c r="G39" s="1133" t="s">
        <v>500</v>
      </c>
      <c r="H39" s="1134"/>
      <c r="I39" s="1134"/>
      <c r="J39" s="1135"/>
      <c r="K39" s="300">
        <v>-3345184</v>
      </c>
      <c r="L39" s="300">
        <v>-7904</v>
      </c>
      <c r="M39" s="301">
        <v>-7786</v>
      </c>
      <c r="N39" s="302">
        <v>1.5</v>
      </c>
      <c r="O39" s="293"/>
    </row>
    <row r="40" spans="1:16" ht="27" customHeight="1">
      <c r="A40" s="248"/>
      <c r="B40" s="244"/>
      <c r="C40" s="244"/>
      <c r="D40" s="244"/>
      <c r="E40" s="244"/>
      <c r="F40" s="244"/>
      <c r="G40" s="1130" t="s">
        <v>501</v>
      </c>
      <c r="H40" s="1131"/>
      <c r="I40" s="1131"/>
      <c r="J40" s="1132"/>
      <c r="K40" s="300">
        <v>-8870746</v>
      </c>
      <c r="L40" s="300">
        <v>-20959</v>
      </c>
      <c r="M40" s="301">
        <v>-26731</v>
      </c>
      <c r="N40" s="302">
        <v>-21.6</v>
      </c>
      <c r="O40" s="293"/>
    </row>
    <row r="41" spans="1:16">
      <c r="A41" s="248"/>
      <c r="B41" s="244"/>
      <c r="C41" s="244"/>
      <c r="D41" s="244"/>
      <c r="E41" s="244"/>
      <c r="F41" s="244"/>
      <c r="G41" s="1136" t="s">
        <v>281</v>
      </c>
      <c r="H41" s="1137"/>
      <c r="I41" s="1137"/>
      <c r="J41" s="1138"/>
      <c r="K41" s="294">
        <v>1366054</v>
      </c>
      <c r="L41" s="300">
        <v>3228</v>
      </c>
      <c r="M41" s="301">
        <v>7858</v>
      </c>
      <c r="N41" s="302">
        <v>-58.9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17470207</v>
      </c>
      <c r="J51" s="320">
        <v>42726</v>
      </c>
      <c r="K51" s="321">
        <v>-14.5</v>
      </c>
      <c r="L51" s="322">
        <v>37688</v>
      </c>
      <c r="M51" s="323">
        <v>-1.7</v>
      </c>
      <c r="N51" s="324">
        <v>-12.8</v>
      </c>
    </row>
    <row r="52" spans="1:14">
      <c r="A52" s="248"/>
      <c r="B52" s="244"/>
      <c r="C52" s="244"/>
      <c r="D52" s="244"/>
      <c r="E52" s="244"/>
      <c r="F52" s="244"/>
      <c r="G52" s="325"/>
      <c r="H52" s="326" t="s">
        <v>512</v>
      </c>
      <c r="I52" s="327">
        <v>9826642</v>
      </c>
      <c r="J52" s="328">
        <v>24032</v>
      </c>
      <c r="K52" s="329">
        <v>-10.3</v>
      </c>
      <c r="L52" s="330">
        <v>22661</v>
      </c>
      <c r="M52" s="331">
        <v>0.3</v>
      </c>
      <c r="N52" s="332">
        <v>-10.6</v>
      </c>
    </row>
    <row r="53" spans="1:14">
      <c r="A53" s="248"/>
      <c r="B53" s="244"/>
      <c r="C53" s="244"/>
      <c r="D53" s="244"/>
      <c r="E53" s="244"/>
      <c r="F53" s="244"/>
      <c r="G53" s="310" t="s">
        <v>513</v>
      </c>
      <c r="H53" s="311"/>
      <c r="I53" s="319">
        <v>14351992</v>
      </c>
      <c r="J53" s="320">
        <v>34745</v>
      </c>
      <c r="K53" s="321">
        <v>-18.7</v>
      </c>
      <c r="L53" s="322">
        <v>38606</v>
      </c>
      <c r="M53" s="323">
        <v>2.4</v>
      </c>
      <c r="N53" s="324">
        <v>-21.1</v>
      </c>
    </row>
    <row r="54" spans="1:14">
      <c r="A54" s="248"/>
      <c r="B54" s="244"/>
      <c r="C54" s="244"/>
      <c r="D54" s="244"/>
      <c r="E54" s="244"/>
      <c r="F54" s="244"/>
      <c r="G54" s="325"/>
      <c r="H54" s="326" t="s">
        <v>512</v>
      </c>
      <c r="I54" s="327">
        <v>6986652</v>
      </c>
      <c r="J54" s="328">
        <v>16914</v>
      </c>
      <c r="K54" s="329">
        <v>-29.6</v>
      </c>
      <c r="L54" s="330">
        <v>22435</v>
      </c>
      <c r="M54" s="331">
        <v>-1</v>
      </c>
      <c r="N54" s="332">
        <v>-28.6</v>
      </c>
    </row>
    <row r="55" spans="1:14">
      <c r="A55" s="248"/>
      <c r="B55" s="244"/>
      <c r="C55" s="244"/>
      <c r="D55" s="244"/>
      <c r="E55" s="244"/>
      <c r="F55" s="244"/>
      <c r="G55" s="310" t="s">
        <v>514</v>
      </c>
      <c r="H55" s="311"/>
      <c r="I55" s="319">
        <v>14545542</v>
      </c>
      <c r="J55" s="320">
        <v>34616</v>
      </c>
      <c r="K55" s="321">
        <v>-0.4</v>
      </c>
      <c r="L55" s="322">
        <v>39425</v>
      </c>
      <c r="M55" s="323">
        <v>2.1</v>
      </c>
      <c r="N55" s="324">
        <v>-2.5</v>
      </c>
    </row>
    <row r="56" spans="1:14">
      <c r="A56" s="248"/>
      <c r="B56" s="244"/>
      <c r="C56" s="244"/>
      <c r="D56" s="244"/>
      <c r="E56" s="244"/>
      <c r="F56" s="244"/>
      <c r="G56" s="325"/>
      <c r="H56" s="326" t="s">
        <v>512</v>
      </c>
      <c r="I56" s="327">
        <v>7373979</v>
      </c>
      <c r="J56" s="328">
        <v>17549</v>
      </c>
      <c r="K56" s="329">
        <v>3.8</v>
      </c>
      <c r="L56" s="330">
        <v>22414</v>
      </c>
      <c r="M56" s="331">
        <v>-0.1</v>
      </c>
      <c r="N56" s="332">
        <v>3.9</v>
      </c>
    </row>
    <row r="57" spans="1:14">
      <c r="A57" s="248"/>
      <c r="B57" s="244"/>
      <c r="C57" s="244"/>
      <c r="D57" s="244"/>
      <c r="E57" s="244"/>
      <c r="F57" s="244"/>
      <c r="G57" s="310" t="s">
        <v>515</v>
      </c>
      <c r="H57" s="311"/>
      <c r="I57" s="319">
        <v>11115839</v>
      </c>
      <c r="J57" s="320">
        <v>26384</v>
      </c>
      <c r="K57" s="321">
        <v>-23.8</v>
      </c>
      <c r="L57" s="322">
        <v>43141</v>
      </c>
      <c r="M57" s="323">
        <v>9.4</v>
      </c>
      <c r="N57" s="324">
        <v>-33.200000000000003</v>
      </c>
    </row>
    <row r="58" spans="1:14">
      <c r="A58" s="248"/>
      <c r="B58" s="244"/>
      <c r="C58" s="244"/>
      <c r="D58" s="244"/>
      <c r="E58" s="244"/>
      <c r="F58" s="244"/>
      <c r="G58" s="325"/>
      <c r="H58" s="326" t="s">
        <v>512</v>
      </c>
      <c r="I58" s="327">
        <v>7112478</v>
      </c>
      <c r="J58" s="328">
        <v>16882</v>
      </c>
      <c r="K58" s="329">
        <v>-3.8</v>
      </c>
      <c r="L58" s="330">
        <v>21887</v>
      </c>
      <c r="M58" s="331">
        <v>-2.4</v>
      </c>
      <c r="N58" s="332">
        <v>-1.4</v>
      </c>
    </row>
    <row r="59" spans="1:14">
      <c r="A59" s="248"/>
      <c r="B59" s="244"/>
      <c r="C59" s="244"/>
      <c r="D59" s="244"/>
      <c r="E59" s="244"/>
      <c r="F59" s="244"/>
      <c r="G59" s="310" t="s">
        <v>516</v>
      </c>
      <c r="H59" s="311"/>
      <c r="I59" s="319">
        <v>14523732</v>
      </c>
      <c r="J59" s="320">
        <v>34315</v>
      </c>
      <c r="K59" s="321">
        <v>30.1</v>
      </c>
      <c r="L59" s="322">
        <v>45117</v>
      </c>
      <c r="M59" s="323">
        <v>4.5999999999999996</v>
      </c>
      <c r="N59" s="324">
        <v>25.5</v>
      </c>
    </row>
    <row r="60" spans="1:14">
      <c r="A60" s="248"/>
      <c r="B60" s="244"/>
      <c r="C60" s="244"/>
      <c r="D60" s="244"/>
      <c r="E60" s="244"/>
      <c r="F60" s="244"/>
      <c r="G60" s="325"/>
      <c r="H60" s="326" t="s">
        <v>512</v>
      </c>
      <c r="I60" s="333">
        <v>9845817</v>
      </c>
      <c r="J60" s="328">
        <v>23263</v>
      </c>
      <c r="K60" s="329">
        <v>37.799999999999997</v>
      </c>
      <c r="L60" s="330">
        <v>25589</v>
      </c>
      <c r="M60" s="331">
        <v>16.899999999999999</v>
      </c>
      <c r="N60" s="332">
        <v>20.9</v>
      </c>
    </row>
    <row r="61" spans="1:14">
      <c r="A61" s="248"/>
      <c r="B61" s="244"/>
      <c r="C61" s="244"/>
      <c r="D61" s="244"/>
      <c r="E61" s="244"/>
      <c r="F61" s="244"/>
      <c r="G61" s="310" t="s">
        <v>517</v>
      </c>
      <c r="H61" s="334"/>
      <c r="I61" s="335">
        <v>14401462</v>
      </c>
      <c r="J61" s="336">
        <v>34557</v>
      </c>
      <c r="K61" s="337">
        <v>-5.5</v>
      </c>
      <c r="L61" s="338">
        <v>40795</v>
      </c>
      <c r="M61" s="339">
        <v>3.4</v>
      </c>
      <c r="N61" s="324">
        <v>-8.9</v>
      </c>
    </row>
    <row r="62" spans="1:14">
      <c r="A62" s="248"/>
      <c r="B62" s="244"/>
      <c r="C62" s="244"/>
      <c r="D62" s="244"/>
      <c r="E62" s="244"/>
      <c r="F62" s="244"/>
      <c r="G62" s="325"/>
      <c r="H62" s="326" t="s">
        <v>512</v>
      </c>
      <c r="I62" s="327">
        <v>8229114</v>
      </c>
      <c r="J62" s="328">
        <v>19728</v>
      </c>
      <c r="K62" s="329">
        <v>-0.4</v>
      </c>
      <c r="L62" s="330">
        <v>22997</v>
      </c>
      <c r="M62" s="331">
        <v>2.7</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9" zoomScale="75" zoomScaleNormal="7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10.92</v>
      </c>
      <c r="G47" s="12">
        <v>10.92</v>
      </c>
      <c r="H47" s="12">
        <v>10.76</v>
      </c>
      <c r="I47" s="12">
        <v>10.56</v>
      </c>
      <c r="J47" s="13">
        <v>10.82</v>
      </c>
    </row>
    <row r="48" spans="2:10" ht="57.75" customHeight="1">
      <c r="B48" s="14"/>
      <c r="C48" s="1141" t="s">
        <v>4</v>
      </c>
      <c r="D48" s="1141"/>
      <c r="E48" s="1142"/>
      <c r="F48" s="15">
        <v>6.07</v>
      </c>
      <c r="G48" s="16">
        <v>9.0500000000000007</v>
      </c>
      <c r="H48" s="16">
        <v>10.31</v>
      </c>
      <c r="I48" s="16">
        <v>13.86</v>
      </c>
      <c r="J48" s="17">
        <v>5.55</v>
      </c>
    </row>
    <row r="49" spans="2:10" ht="57.75" customHeight="1" thickBot="1">
      <c r="B49" s="18"/>
      <c r="C49" s="1143" t="s">
        <v>5</v>
      </c>
      <c r="D49" s="1143"/>
      <c r="E49" s="1144"/>
      <c r="F49" s="19">
        <v>0.11</v>
      </c>
      <c r="G49" s="20">
        <v>2.99</v>
      </c>
      <c r="H49" s="20">
        <v>1.42</v>
      </c>
      <c r="I49" s="20">
        <v>3.76</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v>6.99</v>
      </c>
      <c r="G34" s="33">
        <v>8.16</v>
      </c>
      <c r="H34" s="33">
        <v>9</v>
      </c>
      <c r="I34" s="33">
        <v>8.7799999999999994</v>
      </c>
      <c r="J34" s="34">
        <v>8.1199999999999992</v>
      </c>
      <c r="K34" s="22"/>
      <c r="L34" s="22"/>
      <c r="M34" s="22"/>
      <c r="N34" s="22"/>
      <c r="O34" s="22"/>
      <c r="P34" s="22"/>
    </row>
    <row r="35" spans="1:16" ht="39" customHeight="1">
      <c r="A35" s="22"/>
      <c r="B35" s="35"/>
      <c r="C35" s="1145" t="s">
        <v>526</v>
      </c>
      <c r="D35" s="1146"/>
      <c r="E35" s="1147"/>
      <c r="F35" s="36">
        <v>6.02</v>
      </c>
      <c r="G35" s="37">
        <v>8.9700000000000006</v>
      </c>
      <c r="H35" s="37">
        <v>10.23</v>
      </c>
      <c r="I35" s="37">
        <v>13.79</v>
      </c>
      <c r="J35" s="38">
        <v>5.49</v>
      </c>
      <c r="K35" s="22"/>
      <c r="L35" s="22"/>
      <c r="M35" s="22"/>
      <c r="N35" s="22"/>
      <c r="O35" s="22"/>
      <c r="P35" s="22"/>
    </row>
    <row r="36" spans="1:16" ht="39" customHeight="1">
      <c r="A36" s="22"/>
      <c r="B36" s="35"/>
      <c r="C36" s="1145" t="s">
        <v>527</v>
      </c>
      <c r="D36" s="1146"/>
      <c r="E36" s="1147"/>
      <c r="F36" s="36">
        <v>2.95</v>
      </c>
      <c r="G36" s="37">
        <v>3.55</v>
      </c>
      <c r="H36" s="37">
        <v>2.99</v>
      </c>
      <c r="I36" s="37">
        <v>2.79</v>
      </c>
      <c r="J36" s="38">
        <v>2.42</v>
      </c>
      <c r="K36" s="22"/>
      <c r="L36" s="22"/>
      <c r="M36" s="22"/>
      <c r="N36" s="22"/>
      <c r="O36" s="22"/>
      <c r="P36" s="22"/>
    </row>
    <row r="37" spans="1:16" ht="39" customHeight="1">
      <c r="A37" s="22"/>
      <c r="B37" s="35"/>
      <c r="C37" s="1145" t="s">
        <v>528</v>
      </c>
      <c r="D37" s="1146"/>
      <c r="E37" s="1147"/>
      <c r="F37" s="36">
        <v>1.87</v>
      </c>
      <c r="G37" s="37">
        <v>1.22</v>
      </c>
      <c r="H37" s="37">
        <v>1.1200000000000001</v>
      </c>
      <c r="I37" s="37">
        <v>1</v>
      </c>
      <c r="J37" s="38">
        <v>0.99</v>
      </c>
      <c r="K37" s="22"/>
      <c r="L37" s="22"/>
      <c r="M37" s="22"/>
      <c r="N37" s="22"/>
      <c r="O37" s="22"/>
      <c r="P37" s="22"/>
    </row>
    <row r="38" spans="1:16" ht="39" customHeight="1">
      <c r="A38" s="22"/>
      <c r="B38" s="35"/>
      <c r="C38" s="1145" t="s">
        <v>529</v>
      </c>
      <c r="D38" s="1146"/>
      <c r="E38" s="1147"/>
      <c r="F38" s="36">
        <v>0.21</v>
      </c>
      <c r="G38" s="37">
        <v>0.4</v>
      </c>
      <c r="H38" s="37">
        <v>0.71</v>
      </c>
      <c r="I38" s="37">
        <v>1.01</v>
      </c>
      <c r="J38" s="38">
        <v>0.67</v>
      </c>
      <c r="K38" s="22"/>
      <c r="L38" s="22"/>
      <c r="M38" s="22"/>
      <c r="N38" s="22"/>
      <c r="O38" s="22"/>
      <c r="P38" s="22"/>
    </row>
    <row r="39" spans="1:16" ht="39" customHeight="1">
      <c r="A39" s="22"/>
      <c r="B39" s="35"/>
      <c r="C39" s="1145" t="s">
        <v>530</v>
      </c>
      <c r="D39" s="1146"/>
      <c r="E39" s="1147"/>
      <c r="F39" s="36">
        <v>0.75</v>
      </c>
      <c r="G39" s="37">
        <v>0.61</v>
      </c>
      <c r="H39" s="37">
        <v>0.62</v>
      </c>
      <c r="I39" s="37">
        <v>0.61</v>
      </c>
      <c r="J39" s="38">
        <v>0.55000000000000004</v>
      </c>
      <c r="K39" s="22"/>
      <c r="L39" s="22"/>
      <c r="M39" s="22"/>
      <c r="N39" s="22"/>
      <c r="O39" s="22"/>
      <c r="P39" s="22"/>
    </row>
    <row r="40" spans="1:16" ht="39" customHeight="1">
      <c r="A40" s="22"/>
      <c r="B40" s="35"/>
      <c r="C40" s="1145" t="s">
        <v>531</v>
      </c>
      <c r="D40" s="1146"/>
      <c r="E40" s="1147"/>
      <c r="F40" s="36">
        <v>0.28000000000000003</v>
      </c>
      <c r="G40" s="37">
        <v>0.39</v>
      </c>
      <c r="H40" s="37">
        <v>0.35</v>
      </c>
      <c r="I40" s="37">
        <v>0.23</v>
      </c>
      <c r="J40" s="38">
        <v>0.27</v>
      </c>
      <c r="K40" s="22"/>
      <c r="L40" s="22"/>
      <c r="M40" s="22"/>
      <c r="N40" s="22"/>
      <c r="O40" s="22"/>
      <c r="P40" s="22"/>
    </row>
    <row r="41" spans="1:16" ht="39" customHeight="1">
      <c r="A41" s="22"/>
      <c r="B41" s="35"/>
      <c r="C41" s="1145" t="s">
        <v>532</v>
      </c>
      <c r="D41" s="1146"/>
      <c r="E41" s="1147"/>
      <c r="F41" s="36">
        <v>0</v>
      </c>
      <c r="G41" s="37">
        <v>0.14000000000000001</v>
      </c>
      <c r="H41" s="37">
        <v>0.16</v>
      </c>
      <c r="I41" s="37">
        <v>0.15</v>
      </c>
      <c r="J41" s="38">
        <v>0.2</v>
      </c>
      <c r="K41" s="22"/>
      <c r="L41" s="22"/>
      <c r="M41" s="22"/>
      <c r="N41" s="22"/>
      <c r="O41" s="22"/>
      <c r="P41" s="22"/>
    </row>
    <row r="42" spans="1:16" ht="39" customHeight="1">
      <c r="A42" s="22"/>
      <c r="B42" s="39"/>
      <c r="C42" s="1145" t="s">
        <v>533</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534</v>
      </c>
      <c r="D43" s="1149"/>
      <c r="E43" s="1150"/>
      <c r="F43" s="41">
        <v>0.19</v>
      </c>
      <c r="G43" s="42">
        <v>0.22</v>
      </c>
      <c r="H43" s="42">
        <v>0.26</v>
      </c>
      <c r="I43" s="42">
        <v>0.23</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9" zoomScale="75" zoomScaleNormal="75" zoomScaleSheetLayoutView="55" workbookViewId="0">
      <selection activeCell="O47" sqref="O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9737</v>
      </c>
      <c r="L45" s="60">
        <v>9394</v>
      </c>
      <c r="M45" s="60">
        <v>9344</v>
      </c>
      <c r="N45" s="60">
        <v>9385</v>
      </c>
      <c r="O45" s="61">
        <v>8724</v>
      </c>
      <c r="P45" s="48"/>
      <c r="Q45" s="48"/>
      <c r="R45" s="48"/>
      <c r="S45" s="48"/>
      <c r="T45" s="48"/>
      <c r="U45" s="48"/>
    </row>
    <row r="46" spans="1:21" ht="30.75" customHeight="1">
      <c r="A46" s="48"/>
      <c r="B46" s="1163"/>
      <c r="C46" s="1164"/>
      <c r="D46" s="62"/>
      <c r="E46" s="1155" t="s">
        <v>13</v>
      </c>
      <c r="F46" s="1155"/>
      <c r="G46" s="1155"/>
      <c r="H46" s="1155"/>
      <c r="I46" s="1155"/>
      <c r="J46" s="1156"/>
      <c r="K46" s="63">
        <v>227</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v>93</v>
      </c>
      <c r="L47" s="64">
        <v>50</v>
      </c>
      <c r="M47" s="64">
        <v>17</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3988</v>
      </c>
      <c r="L48" s="64">
        <v>3799</v>
      </c>
      <c r="M48" s="64">
        <v>3619</v>
      </c>
      <c r="N48" s="64">
        <v>3588</v>
      </c>
      <c r="O48" s="65">
        <v>3503</v>
      </c>
      <c r="P48" s="48"/>
      <c r="Q48" s="48"/>
      <c r="R48" s="48"/>
      <c r="S48" s="48"/>
      <c r="T48" s="48"/>
      <c r="U48" s="48"/>
    </row>
    <row r="49" spans="1:21" ht="30.75" customHeight="1">
      <c r="A49" s="48"/>
      <c r="B49" s="1163"/>
      <c r="C49" s="1164"/>
      <c r="D49" s="62"/>
      <c r="E49" s="1155" t="s">
        <v>16</v>
      </c>
      <c r="F49" s="1155"/>
      <c r="G49" s="1155"/>
      <c r="H49" s="1155"/>
      <c r="I49" s="1155"/>
      <c r="J49" s="1156"/>
      <c r="K49" s="63" t="s">
        <v>481</v>
      </c>
      <c r="L49" s="64" t="s">
        <v>481</v>
      </c>
      <c r="M49" s="64" t="s">
        <v>481</v>
      </c>
      <c r="N49" s="64" t="s">
        <v>481</v>
      </c>
      <c r="O49" s="65" t="s">
        <v>481</v>
      </c>
      <c r="P49" s="48"/>
      <c r="Q49" s="48"/>
      <c r="R49" s="48"/>
      <c r="S49" s="48"/>
      <c r="T49" s="48"/>
      <c r="U49" s="48"/>
    </row>
    <row r="50" spans="1:21" ht="30.75" customHeight="1">
      <c r="A50" s="48"/>
      <c r="B50" s="1163"/>
      <c r="C50" s="1164"/>
      <c r="D50" s="62"/>
      <c r="E50" s="1155" t="s">
        <v>17</v>
      </c>
      <c r="F50" s="1155"/>
      <c r="G50" s="1155"/>
      <c r="H50" s="1155"/>
      <c r="I50" s="1155"/>
      <c r="J50" s="1156"/>
      <c r="K50" s="63">
        <v>2312</v>
      </c>
      <c r="L50" s="64">
        <v>965</v>
      </c>
      <c r="M50" s="64">
        <v>1392</v>
      </c>
      <c r="N50" s="64">
        <v>1134</v>
      </c>
      <c r="O50" s="65">
        <v>1355</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12433</v>
      </c>
      <c r="L52" s="64">
        <v>12983</v>
      </c>
      <c r="M52" s="64">
        <v>12650</v>
      </c>
      <c r="N52" s="64">
        <v>12367</v>
      </c>
      <c r="O52" s="65">
        <v>12217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3924</v>
      </c>
      <c r="L53" s="69">
        <v>1225</v>
      </c>
      <c r="M53" s="69">
        <v>1722</v>
      </c>
      <c r="N53" s="69">
        <v>1740</v>
      </c>
      <c r="O53" s="70">
        <v>1365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細谷　幸一</cp:lastModifiedBy>
  <cp:lastPrinted>2016-04-18T00:45:50Z</cp:lastPrinted>
  <dcterms:created xsi:type="dcterms:W3CDTF">2016-02-15T01:11:05Z</dcterms:created>
  <dcterms:modified xsi:type="dcterms:W3CDTF">2016-04-18T05:41:04Z</dcterms:modified>
  <cp:category/>
</cp:coreProperties>
</file>