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120" yWindow="-120" windowWidth="29040" windowHeight="15720" tabRatio="7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BW35" i="10"/>
  <c r="BE35" i="10"/>
  <c r="CO34" i="10"/>
  <c r="CO35" i="10" s="1"/>
  <c r="CO36" i="10" s="1"/>
  <c r="CO37" i="10" s="1"/>
  <c r="CO38" i="10" s="1"/>
  <c r="CO39" i="10" s="1"/>
  <c r="CO40" i="10" s="1"/>
  <c r="CO41" i="10" s="1"/>
  <c r="CO42" i="10" s="1"/>
  <c r="CO43" i="10" s="1"/>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alcChain>
</file>

<file path=xl/sharedStrings.xml><?xml version="1.0" encoding="utf-8"?>
<sst xmlns="http://schemas.openxmlformats.org/spreadsheetml/2006/main" count="1100" uniqueCount="597">
  <si>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</si>
  <si>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</si>
  <si>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</si>
  <si>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</si>
  <si>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</si>
  <si>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</si>
  <si>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</si>
  <si>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</si>
  <si>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</si>
  <si>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</si>
  <si>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</si>
  <si>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</si>
  <si>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</si>
  <si>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</si>
  <si>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</si>
  <si>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</si>
  <si>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</si>
  <si>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</si>
  <si>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</si>
  <si>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</si>
  <si>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</si>
  <si>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</si>
  <si>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</si>
  <si>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</si>
  <si>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</si>
  <si>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</si>
  <si>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</si>
  <si>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</si>
  <si>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</si>
  <si>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</si>
  <si>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</si>
  <si>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</si>
  <si>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</si>
  <si>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</si>
  <si>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</si>
  <si>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</si>
  <si>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</si>
  <si>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</si>
  <si>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</si>
  <si>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</si>
  <si>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</si>
  <si>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</si>
  <si>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</si>
  <si>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</si>
  <si>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</si>
  <si>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</si>
  <si>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</si>
  <si>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</si>
  <si>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</si>
  <si>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</si>
  <si>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</si>
  <si>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</si>
  <si>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</si>
  <si>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</si>
  <si>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</si>
  <si>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</si>
  <si>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</si>
  <si>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</si>
  <si>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</si>
  <si>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</si>
  <si>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</si>
  <si>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</si>
  <si>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</si>
  <si>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</si>
  <si>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</si>
  <si>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</si>
  <si>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</si>
  <si>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</si>
  <si>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</si>
  <si>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</si>
  <si>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</si>
  <si>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</si>
  <si>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</si>
  <si>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</si>
  <si>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</si>
  <si>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</si>
  <si>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</si>
  <si>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</si>
  <si>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</si>
  <si>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</si>
  <si>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</si>
  <si>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</si>
  <si>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</si>
  <si>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</si>
  <si>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</si>
  <si>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</si>
  <si>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</si>
  <si>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</si>
  <si>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</si>
  <si>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</si>
  <si>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</si>
  <si>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</si>
  <si>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</si>
  <si>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</si>
  <si>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</si>
  <si>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</si>
  <si>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</si>
  <si>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</si>
  <si>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</si>
  <si>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</si>
  <si>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</si>
  <si>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</si>
  <si>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</si>
  <si>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</si>
  <si>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</si>
  <si>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</si>
  <si>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</si>
  <si>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</si>
  <si>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</si>
  <si>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</si>
  <si>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</si>
  <si>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</si>
  <si>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</si>
  <si>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</si>
  <si>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</si>
  <si>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</si>
  <si>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</si>
  <si>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</si>
  <si>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</si>
  <si>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</si>
  <si>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</si>
  <si>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</si>
  <si>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</si>
  <si>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</si>
  <si>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</si>
  <si>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</si>
  <si>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</si>
  <si>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</si>
  <si>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</si>
  <si>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</si>
  <si>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</si>
  <si>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</si>
  <si>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</si>
  <si>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</si>
  <si>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</si>
  <si>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</si>
  <si>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</si>
  <si>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</si>
  <si>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</si>
  <si>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</si>
  <si>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</si>
  <si>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</si>
  <si>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</si>
  <si>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</si>
  <si>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</si>
  <si>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</si>
  <si>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</si>
  <si>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</si>
  <si>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</si>
  <si>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</si>
  <si>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</si>
  <si>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</si>
  <si>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</si>
  <si>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</si>
  <si>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</si>
  <si>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</si>
  <si>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</si>
  <si>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</si>
  <si>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</si>
  <si>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</si>
  <si>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</si>
  <si>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</si>
  <si>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</si>
  <si>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</si>
  <si>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</si>
  <si>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</si>
  <si>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</si>
  <si>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</si>
  <si>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</si>
  <si>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</si>
  <si>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</si>
  <si>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</si>
  <si>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</si>
  <si>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</si>
  <si>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</si>
  <si>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</si>
  <si>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</si>
  <si>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</si>
  <si>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</si>
  <si>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</si>
  <si>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</si>
  <si>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</si>
  <si>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</si>
  <si>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</si>
  <si>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</si>
  <si>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</si>
  <si>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</si>
  <si>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</si>
  <si>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</si>
  <si>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</si>
  <si>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</si>
  <si>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</si>
  <si>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</si>
  <si>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</si>
  <si>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</si>
  <si>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</si>
  <si>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</si>
  <si>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</si>
  <si>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</si>
  <si>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</si>
  <si>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</si>
  <si>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</si>
  <si>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</si>
  <si>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</si>
  <si>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</si>
  <si>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</si>
  <si>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</si>
  <si>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</si>
  <si>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</si>
  <si>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</si>
  <si>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</si>
  <si>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</si>
  <si>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</si>
  <si>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</si>
  <si>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</si>
  <si>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</si>
  <si>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</si>
  <si>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</si>
  <si>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</si>
  <si>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神奈川県藤沢市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</si>
  <si>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</si>
  <si>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</si>
  <si>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</si>
  <si>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</si>
  <si>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</si>
  <si>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</si>
  <si>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</si>
  <si>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</si>
  <si>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</si>
  <si>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</si>
  <si>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</si>
  <si>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</si>
  <si>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</si>
  <si>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</si>
  <si>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</si>
  <si>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</si>
  <si>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</si>
  <si>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</si>
  <si>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</si>
  <si>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</si>
  <si>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</si>
  <si>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</si>
  <si>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</si>
  <si>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</si>
  <si>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</si>
  <si>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</si>
  <si>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</si>
  <si>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</si>
  <si>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</si>
  <si>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</si>
  <si>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</si>
  <si>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</si>
  <si>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</si>
  <si>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</si>
  <si>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</si>
  <si>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</si>
  <si>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</si>
  <si>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</si>
  <si>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</si>
  <si>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</si>
  <si>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</si>
  <si>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</si>
  <si>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</si>
  <si>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</si>
  <si>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</si>
  <si>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</si>
  <si>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</si>
  <si>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</si>
  <si>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</si>
  <si>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</si>
  <si>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</si>
  <si>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</si>
  <si>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</si>
  <si>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</si>
  <si>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</si>
  <si>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</si>
  <si>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</si>
  <si>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</si>
  <si>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</si>
  <si>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</si>
  <si>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</si>
  <si>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</si>
  <si>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</si>
  <si>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</si>
  <si>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</si>
  <si>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</si>
  <si>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</si>
  <si>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</si>
  <si>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</si>
  <si>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</si>
  <si>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</si>
  <si>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</si>
  <si>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</si>
  <si>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</si>
  <si>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</si>
  <si>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</si>
  <si>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</si>
  <si>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</si>
  <si>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</si>
  <si>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</si>
  <si>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</si>
  <si>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</si>
  <si>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</si>
  <si>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</si>
  <si>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</si>
  <si>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</si>
  <si>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</si>
  <si>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</si>
  <si>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</si>
  <si>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</si>
  <si>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</si>
  <si>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</si>
  <si>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</si>
  <si>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</si>
  <si>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</si>
  <si>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</si>
  <si>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</si>
  <si>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</si>
  <si>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</si>
  <si>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</si>
  <si>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</si>
  <si>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</si>
  <si>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</si>
  <si>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</si>
  <si>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</si>
  <si>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</si>
  <si>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</si>
  <si>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</si>
  <si>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</si>
  <si>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</si>
  <si>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</si>
  <si>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</si>
  <si>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</si>
  <si>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</si>
  <si>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</si>
  <si>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</si>
  <si>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</si>
  <si>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</si>
  <si>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</si>
  <si>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</si>
  <si>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</si>
  <si>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</si>
  <si>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</si>
  <si>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</si>
  <si>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</si>
  <si>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</si>
  <si>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</si>
  <si>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</si>
  <si>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</si>
  <si>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</si>
  <si>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</si>
  <si>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</si>
  <si>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</si>
  <si>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</si>
  <si>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</si>
  <si>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</si>
  <si>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</si>
  <si>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</si>
  <si>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</si>
  <si>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</si>
  <si>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</si>
  <si>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</si>
  <si>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</si>
  <si>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</si>
  <si>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</si>
  <si>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</si>
  <si>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</si>
  <si>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</si>
  <si>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</si>
  <si>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</si>
  <si>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</si>
  <si>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</si>
  <si>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神奈川県藤沢市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</si>
  <si>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</si>
  <si>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</si>
  <si>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</si>
  <si>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</si>
  <si>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</si>
  <si>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</si>
  <si>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</si>
  <si>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</si>
  <si>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</si>
  <si>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</si>
  <si>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</si>
  <si>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</si>
  <si>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</si>
  <si>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</si>
  <si>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</si>
  <si>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</si>
  <si>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</si>
  <si>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</si>
  <si>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</si>
  <si>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</si>
  <si>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</si>
  <si>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</si>
  <si>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</si>
  <si>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</si>
  <si>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</si>
  <si>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</si>
  <si>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</si>
  <si>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</si>
  <si>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</si>
  <si>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</si>
  <si>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</si>
  <si>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</si>
  <si>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</si>
  <si>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</si>
  <si>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</si>
  <si>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</si>
  <si>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</si>
  <si>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</si>
  <si>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下水道事業費特別会計</t>
    <phoneticPr fontId="5"/>
  </si>
  <si>
    <t>法適用企業</t>
    <phoneticPr fontId="5"/>
  </si>
  <si>
    <t>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</si>
  <si>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</si>
  <si>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</si>
  <si>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</si>
  <si>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</si>
  <si>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</si>
  <si>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</si>
  <si>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</si>
  <si>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</si>
  <si>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</si>
  <si>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</si>
  <si>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</si>
  <si>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</si>
  <si>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</si>
  <si>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</si>
  <si>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</si>
  <si>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</si>
  <si>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</si>
  <si>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</si>
  <si>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</si>
  <si>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</si>
  <si>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</si>
  <si>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</si>
  <si>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</si>
  <si>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</si>
  <si>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</si>
  <si>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</si>
  <si>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</si>
  <si>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</si>
  <si>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</si>
  <si>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</si>
  <si>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</si>
  <si>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</si>
  <si>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</si>
  <si>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</si>
  <si>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</si>
  <si>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</si>
  <si>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</si>
  <si>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</si>
  <si>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</si>
  <si>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</si>
  <si>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</si>
  <si>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</si>
  <si>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</si>
  <si>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</si>
  <si>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</si>
  <si>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</si>
  <si>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</si>
  <si>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</si>
  <si>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</si>
  <si>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</si>
  <si>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</si>
  <si>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</si>
  <si>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</si>
  <si>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</si>
  <si>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</si>
  <si>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</si>
  <si>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</si>
  <si>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</si>
  <si>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</si>
  <si>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</si>
  <si>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</si>
  <si>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</si>
  <si>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</si>
  <si>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</si>
  <si>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</si>
  <si>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</si>
  <si>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</si>
  <si>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</si>
  <si>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</si>
  <si>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</si>
  <si>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</si>
  <si>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</si>
  <si>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</si>
  <si>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</si>
  <si>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</si>
  <si>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</si>
  <si>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</si>
  <si>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</si>
  <si>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</si>
  <si>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</si>
  <si>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</si>
  <si>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</si>
  <si>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</si>
  <si>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</si>
  <si>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</si>
  <si>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</si>
  <si>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</si>
  <si>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</si>
  <si>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</si>
  <si>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</si>
  <si>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</si>
  <si>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</si>
  <si>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</si>
  <si>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</si>
  <si>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</si>
  <si>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</si>
  <si>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</si>
  <si>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</si>
  <si>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</si>
  <si>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</si>
  <si>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</si>
  <si>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</si>
  <si>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</si>
  <si>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</si>
  <si>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</si>
  <si>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</si>
  <si>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</si>
  <si>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</si>
  <si>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</si>
  <si>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</si>
  <si>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</si>
  <si>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</si>
  <si>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</si>
  <si>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</si>
  <si>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</si>
  <si>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</si>
  <si>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</si>
  <si>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</si>
  <si>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</si>
  <si>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</si>
  <si>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</si>
  <si>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</si>
  <si>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</si>
  <si>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</si>
  <si>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</si>
  <si>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</si>
  <si>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</si>
  <si>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</si>
  <si>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</si>
  <si>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</si>
  <si>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</si>
  <si>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</si>
  <si>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</si>
  <si>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</si>
  <si>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</si>
  <si>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</si>
  <si>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</si>
  <si>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</si>
  <si>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</si>
  <si>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</si>
  <si>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</si>
  <si>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</si>
  <si>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</si>
  <si>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</si>
  <si>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</si>
  <si>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</si>
  <si>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0.46</t>
  </si>
  <si>
    <t>▲ 1.08</t>
  </si>
  <si>
    <t>市民病院事業会計</t>
  </si>
  <si>
    <t>一般会計</t>
  </si>
  <si>
    <t>下水道事業費特別会計</t>
  </si>
  <si>
    <t>国民健康保険事業費特別会計</t>
  </si>
  <si>
    <t>介護保険事業費特別会計</t>
  </si>
  <si>
    <t>北部第二（三地区）土地区画整理事業費特別会計</t>
  </si>
  <si>
    <t>後期高齢者医療事業費特別会計</t>
  </si>
  <si>
    <t>墓園事業費特別会計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</si>
  <si>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</si>
  <si>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</si>
  <si>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</si>
  <si>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</si>
  <si>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</si>
  <si>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</si>
  <si>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</si>
  <si>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</si>
  <si>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</si>
  <si>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</si>
  <si>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</si>
  <si>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かながわ海岸美化財団</t>
    <rPh sb="4" eb="6">
      <t>カイガン</t>
    </rPh>
    <rPh sb="6" eb="8">
      <t>ビカ</t>
    </rPh>
    <rPh sb="8" eb="10">
      <t>ザイダン</t>
    </rPh>
    <phoneticPr fontId="2"/>
  </si>
  <si>
    <t>藤沢市土地開発公社</t>
    <rPh sb="0" eb="3">
      <t>フジサワシ</t>
    </rPh>
    <rPh sb="3" eb="5">
      <t>トチ</t>
    </rPh>
    <rPh sb="5" eb="7">
      <t>カイハツ</t>
    </rPh>
    <rPh sb="7" eb="9">
      <t>コウシャ</t>
    </rPh>
    <phoneticPr fontId="2"/>
  </si>
  <si>
    <t>（公益財団法人）湘南産業振興財団</t>
    <rPh sb="1" eb="3">
      <t>コウエキ</t>
    </rPh>
    <rPh sb="3" eb="5">
      <t>ザイダン</t>
    </rPh>
    <rPh sb="5" eb="7">
      <t>ホウジン</t>
    </rPh>
    <rPh sb="8" eb="10">
      <t>ショウナン</t>
    </rPh>
    <rPh sb="10" eb="12">
      <t>サンギョウ</t>
    </rPh>
    <rPh sb="12" eb="14">
      <t>シンコウ</t>
    </rPh>
    <rPh sb="14" eb="16">
      <t>ザイダン</t>
    </rPh>
    <phoneticPr fontId="2"/>
  </si>
  <si>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2"/>
  </si>
  <si>
    <t>（公益財団法人）藤沢市まちづくり協会</t>
    <rPh sb="8" eb="11">
      <t>フジサワシ</t>
    </rPh>
    <rPh sb="16" eb="18">
      <t>キョウカイ</t>
    </rPh>
    <phoneticPr fontId="2"/>
  </si>
  <si>
    <t>（公益財団法人）藤沢市みらい創造財団</t>
    <rPh sb="8" eb="11">
      <t>フジサワシ</t>
    </rPh>
    <rPh sb="14" eb="16">
      <t>ソウゾウ</t>
    </rPh>
    <rPh sb="16" eb="18">
      <t>ザイダン</t>
    </rPh>
    <phoneticPr fontId="2"/>
  </si>
  <si>
    <t>藤沢市開発経営公社</t>
    <rPh sb="0" eb="3">
      <t>フジサワシ</t>
    </rPh>
    <rPh sb="3" eb="5">
      <t>カイハツ</t>
    </rPh>
    <rPh sb="5" eb="7">
      <t>ケイエイ</t>
    </rPh>
    <rPh sb="7" eb="9">
      <t>コウシャ</t>
    </rPh>
    <phoneticPr fontId="2"/>
  </si>
  <si>
    <t>（株）藤沢市興業公社</t>
    <rPh sb="1" eb="2">
      <t>カブ</t>
    </rPh>
    <rPh sb="3" eb="6">
      <t>フジサワシ</t>
    </rPh>
    <rPh sb="6" eb="8">
      <t>コウギョウ</t>
    </rPh>
    <rPh sb="8" eb="10">
      <t>コウシャ</t>
    </rPh>
    <phoneticPr fontId="2"/>
  </si>
  <si>
    <t>（公益財団法人）かながわ健康財団</t>
    <rPh sb="1" eb="3">
      <t>コウエキ</t>
    </rPh>
    <rPh sb="3" eb="5">
      <t>ザイダン</t>
    </rPh>
    <rPh sb="5" eb="7">
      <t>ホウジン</t>
    </rPh>
    <rPh sb="12" eb="14">
      <t>ケンコウ</t>
    </rPh>
    <rPh sb="14" eb="16">
      <t>ザイダン</t>
    </rPh>
    <phoneticPr fontId="2"/>
  </si>
  <si>
    <t>〇</t>
    <phoneticPr fontId="2"/>
  </si>
  <si>
    <t>公共施設整備基金</t>
    <rPh sb="0" eb="2">
      <t>コウキョウ</t>
    </rPh>
    <rPh sb="2" eb="4">
      <t>シセツ</t>
    </rPh>
    <rPh sb="4" eb="6">
      <t>セイビ</t>
    </rPh>
    <rPh sb="6" eb="8">
      <t>キキン</t>
    </rPh>
    <phoneticPr fontId="5"/>
  </si>
  <si>
    <t>大庭台墓園基金</t>
    <rPh sb="0" eb="2">
      <t>オオバ</t>
    </rPh>
    <rPh sb="2" eb="3">
      <t>ダイ</t>
    </rPh>
    <rPh sb="3" eb="5">
      <t>ボエン</t>
    </rPh>
    <rPh sb="5" eb="7">
      <t>キキン</t>
    </rPh>
    <phoneticPr fontId="5"/>
  </si>
  <si>
    <t>みどり基金</t>
    <rPh sb="3" eb="5">
      <t>キキン</t>
    </rPh>
    <phoneticPr fontId="5"/>
  </si>
  <si>
    <t>愛の輪福祉基金</t>
    <rPh sb="0" eb="1">
      <t>アイ</t>
    </rPh>
    <rPh sb="2" eb="3">
      <t>ワ</t>
    </rPh>
    <rPh sb="3" eb="5">
      <t>フクシ</t>
    </rPh>
    <rPh sb="5" eb="7">
      <t>キキン</t>
    </rPh>
    <phoneticPr fontId="5"/>
  </si>
  <si>
    <t>災害復興基金</t>
    <rPh sb="0" eb="2">
      <t>サイガイ</t>
    </rPh>
    <rPh sb="2" eb="4">
      <t>フッコウ</t>
    </rPh>
    <rPh sb="4" eb="6">
      <t>キキン</t>
    </rPh>
    <phoneticPr fontId="5"/>
  </si>
  <si>
    <t>藤沢市民会館サービス・センター（株）</t>
    <rPh sb="0" eb="2">
      <t>フジサワ</t>
    </rPh>
    <rPh sb="2" eb="4">
      <t>シミン</t>
    </rPh>
    <rPh sb="4" eb="6">
      <t>カイカン</t>
    </rPh>
    <rPh sb="16" eb="17">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</si>
</sst>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6556-468A-BD84-19EEE530DA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37619</c:v>
                </c:pt>
                <c:pt idx="1">
                  <c:v>46586</c:v>
                </c:pt>
                <c:pt idx="2">
                  <c:v>32910</c:v>
                </c:pt>
                <c:pt idx="3">
                  <c:v>46997</c:v>
                </c:pt>
                <c:pt idx="4">
                  <c:v>38661</c:v>
                </c:pt>
              </c:numCache>
            </c:numRef>
          </c:val>
          <c:smooth val="0"/>
          <c:extLst>
            <c:ext xmlns:c16="http://schemas.microsoft.com/office/drawing/2014/chart" uri="{C3380CC4-5D6E-409C-BE32-E72D297353CC}">
              <c16:uniqueId val="{00000001-6556-468A-BD84-19EEE530DA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6.78</c:v>
                </c:pt>
                <c:pt idx="1">
                  <c:v>4.6500000000000004</c:v>
                </c:pt>
                <c:pt idx="2">
                  <c:v>5.68</c:v>
                </c:pt>
                <c:pt idx="3">
                  <c:v>7.98</c:v>
                </c:pt>
                <c:pt idx="4">
                  <c:v>5.95</c:v>
                </c:pt>
              </c:numCache>
            </c:numRef>
          </c:val>
          <c:extLst>
            <c:ext xmlns:c16="http://schemas.microsoft.com/office/drawing/2014/chart" uri="{C3380CC4-5D6E-409C-BE32-E72D297353CC}">
              <c16:uniqueId val="{00000000-B698-4509-BCDA-D86AA248E7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11.96</c:v>
                </c:pt>
                <c:pt idx="1">
                  <c:v>13.1</c:v>
                </c:pt>
                <c:pt idx="2">
                  <c:v>15.6</c:v>
                </c:pt>
                <c:pt idx="3">
                  <c:v>14.53</c:v>
                </c:pt>
                <c:pt idx="4">
                  <c:v>14.4</c:v>
                </c:pt>
              </c:numCache>
            </c:numRef>
          </c:val>
          <c:extLst>
            <c:ext xmlns:c16="http://schemas.microsoft.com/office/drawing/2014/chart" uri="{C3380CC4-5D6E-409C-BE32-E72D297353CC}">
              <c16:uniqueId val="{00000001-B698-4509-BCDA-D86AA248E7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c:v>
                </c:pt>
                <c:pt idx="1">
                  <c:v>-0.46</c:v>
                </c:pt>
                <c:pt idx="2">
                  <c:v>3.78</c:v>
                </c:pt>
                <c:pt idx="3">
                  <c:v>0.66</c:v>
                </c:pt>
                <c:pt idx="4">
                  <c:v>-1.08</c:v>
                </c:pt>
              </c:numCache>
            </c:numRef>
          </c:val>
          <c:smooth val="0"/>
          <c:extLst>
            <c:ext xmlns:c16="http://schemas.microsoft.com/office/drawing/2014/chart" uri="{C3380CC4-5D6E-409C-BE32-E72D297353CC}">
              <c16:uniqueId val="{00000002-B698-4509-BCDA-D86AA248E7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536C-42F7-865D-441D5FAB9D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6C-42F7-865D-441D5FAB9D74}"/>
            </c:ext>
          </c:extLst>
        </c:ser>
        <c:ser>
          <c:idx val="2"/>
          <c:order val="2"/>
          <c:tx>
            <c:strRef>
              <c:f>データシート!$A$29</c:f>
              <c:strCache>
                <c:ptCount val="1"/>
                <c:pt idx="0">
                  <c:v>墓園事業費特別会計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7.0000000000000007E-2</c:v>
                </c:pt>
                <c:pt idx="4">
                  <c:v>#N/A</c:v>
                </c:pt>
                <c:pt idx="5">
                  <c:v>0.05</c:v>
                </c:pt>
                <c:pt idx="6">
                  <c:v>#N/A</c:v>
                </c:pt>
                <c:pt idx="7">
                  <c:v>0.04</c:v>
                </c:pt>
                <c:pt idx="8">
                  <c:v>#N/A</c:v>
                </c:pt>
                <c:pt idx="9">
                  <c:v>7.0000000000000007E-2</c:v>
                </c:pt>
              </c:numCache>
            </c:numRef>
          </c:val>
          <c:extLst>
            <c:ext xmlns:c16="http://schemas.microsoft.com/office/drawing/2014/chart" uri="{C3380CC4-5D6E-409C-BE32-E72D297353CC}">
              <c16:uniqueId val="{00000002-536C-42F7-865D-441D5FAB9D74}"/>
            </c:ext>
          </c:extLst>
        </c:ser>
        <c:ser>
          <c:idx val="3"/>
          <c:order val="3"/>
          <c:tx>
            <c:strRef>
              <c:f>データシート!$A$30</c:f>
              <c:strCache>
                <c:ptCount val="1"/>
                <c:pt idx="0">
                  <c:v>後期高齢者医療事業費特別会計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0.15</c:v>
                </c:pt>
                <c:pt idx="4">
                  <c:v>#N/A</c:v>
                </c:pt>
                <c:pt idx="5">
                  <c:v>0.12</c:v>
                </c:pt>
                <c:pt idx="6">
                  <c:v>#N/A</c:v>
                </c:pt>
                <c:pt idx="7">
                  <c:v>0.13</c:v>
                </c:pt>
                <c:pt idx="8">
                  <c:v>#N/A</c:v>
                </c:pt>
                <c:pt idx="9">
                  <c:v>0.16</c:v>
                </c:pt>
              </c:numCache>
            </c:numRef>
          </c:val>
          <c:extLst>
            <c:ext xmlns:c16="http://schemas.microsoft.com/office/drawing/2014/chart" uri="{C3380CC4-5D6E-409C-BE32-E72D297353CC}">
              <c16:uniqueId val="{00000003-536C-42F7-865D-441D5FAB9D74}"/>
            </c:ext>
          </c:extLst>
        </c:ser>
        <c:ser>
          <c:idx val="4"/>
          <c:order val="4"/>
          <c:tx>
            <c:strRef>
              <c:f>データシート!$A$31</c:f>
              <c:strCache>
                <c:ptCount val="1"/>
                <c:pt idx="0">
                  <c:v>北部第二（三地区）土地区画整理事業費特別会計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c:v>
                </c:pt>
                <c:pt idx="2">
                  <c:v>#N/A</c:v>
                </c:pt>
                <c:pt idx="3">
                  <c:v>0.59</c:v>
                </c:pt>
                <c:pt idx="4">
                  <c:v>#N/A</c:v>
                </c:pt>
                <c:pt idx="5">
                  <c:v>0.51</c:v>
                </c:pt>
                <c:pt idx="6">
                  <c:v>#N/A</c:v>
                </c:pt>
                <c:pt idx="7">
                  <c:v>0.36</c:v>
                </c:pt>
                <c:pt idx="8">
                  <c:v>#N/A</c:v>
                </c:pt>
                <c:pt idx="9">
                  <c:v>0.37</c:v>
                </c:pt>
              </c:numCache>
            </c:numRef>
          </c:val>
          <c:extLst>
            <c:ext xmlns:c16="http://schemas.microsoft.com/office/drawing/2014/chart" uri="{C3380CC4-5D6E-409C-BE32-E72D297353CC}">
              <c16:uniqueId val="{00000004-536C-42F7-865D-441D5FAB9D74}"/>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0.2</c:v>
                </c:pt>
                <c:pt idx="4">
                  <c:v>#N/A</c:v>
                </c:pt>
                <c:pt idx="5">
                  <c:v>0.51</c:v>
                </c:pt>
                <c:pt idx="6">
                  <c:v>#N/A</c:v>
                </c:pt>
                <c:pt idx="7">
                  <c:v>0.67</c:v>
                </c:pt>
                <c:pt idx="8">
                  <c:v>#N/A</c:v>
                </c:pt>
                <c:pt idx="9">
                  <c:v>0.41</c:v>
                </c:pt>
              </c:numCache>
            </c:numRef>
          </c:val>
          <c:extLst>
            <c:ext xmlns:c16="http://schemas.microsoft.com/office/drawing/2014/chart" uri="{C3380CC4-5D6E-409C-BE32-E72D297353CC}">
              <c16:uniqueId val="{00000005-536C-42F7-865D-441D5FAB9D74}"/>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1.73</c:v>
                </c:pt>
                <c:pt idx="2">
                  <c:v>#N/A</c:v>
                </c:pt>
                <c:pt idx="3">
                  <c:v>0.9</c:v>
                </c:pt>
                <c:pt idx="4">
                  <c:v>#N/A</c:v>
                </c:pt>
                <c:pt idx="5">
                  <c:v>1.1100000000000001</c:v>
                </c:pt>
                <c:pt idx="6">
                  <c:v>#N/A</c:v>
                </c:pt>
                <c:pt idx="7">
                  <c:v>1.19</c:v>
                </c:pt>
                <c:pt idx="8">
                  <c:v>#N/A</c:v>
                </c:pt>
                <c:pt idx="9">
                  <c:v>0.89</c:v>
                </c:pt>
              </c:numCache>
            </c:numRef>
          </c:val>
          <c:extLst>
            <c:ext xmlns:c16="http://schemas.microsoft.com/office/drawing/2014/chart" uri="{C3380CC4-5D6E-409C-BE32-E72D297353CC}">
              <c16:uniqueId val="{00000006-536C-42F7-865D-441D5FAB9D74}"/>
            </c:ext>
          </c:extLst>
        </c:ser>
        <c:ser>
          <c:idx val="7"/>
          <c:order val="7"/>
          <c:tx>
            <c:strRef>
              <c:f>データシート!$A$34</c:f>
              <c:strCache>
                <c:ptCount val="1"/>
                <c:pt idx="0">
                  <c:v>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1.89</c:v>
                </c:pt>
                <c:pt idx="2">
                  <c:v>#N/A</c:v>
                </c:pt>
                <c:pt idx="3">
                  <c:v>1.26</c:v>
                </c:pt>
                <c:pt idx="4">
                  <c:v>#N/A</c:v>
                </c:pt>
                <c:pt idx="5">
                  <c:v>1.94</c:v>
                </c:pt>
                <c:pt idx="6">
                  <c:v>#N/A</c:v>
                </c:pt>
                <c:pt idx="7">
                  <c:v>2.39</c:v>
                </c:pt>
                <c:pt idx="8">
                  <c:v>#N/A</c:v>
                </c:pt>
                <c:pt idx="9">
                  <c:v>2.54</c:v>
                </c:pt>
              </c:numCache>
            </c:numRef>
          </c:val>
          <c:extLst>
            <c:ext xmlns:c16="http://schemas.microsoft.com/office/drawing/2014/chart" uri="{C3380CC4-5D6E-409C-BE32-E72D297353CC}">
              <c16:uniqueId val="{00000007-536C-42F7-865D-441D5FAB9D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6.59</c:v>
                </c:pt>
                <c:pt idx="2">
                  <c:v>#N/A</c:v>
                </c:pt>
                <c:pt idx="3">
                  <c:v>4.54</c:v>
                </c:pt>
                <c:pt idx="4">
                  <c:v>#N/A</c:v>
                </c:pt>
                <c:pt idx="5">
                  <c:v>5.54</c:v>
                </c:pt>
                <c:pt idx="6">
                  <c:v>#N/A</c:v>
                </c:pt>
                <c:pt idx="7">
                  <c:v>7.85</c:v>
                </c:pt>
                <c:pt idx="8">
                  <c:v>#N/A</c:v>
                </c:pt>
                <c:pt idx="9">
                  <c:v>5.84</c:v>
                </c:pt>
              </c:numCache>
            </c:numRef>
          </c:val>
          <c:extLst>
            <c:ext xmlns:c16="http://schemas.microsoft.com/office/drawing/2014/chart" uri="{C3380CC4-5D6E-409C-BE32-E72D297353CC}">
              <c16:uniqueId val="{00000008-536C-42F7-865D-441D5FAB9D74}"/>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6.83</c:v>
                </c:pt>
                <c:pt idx="2">
                  <c:v>#N/A</c:v>
                </c:pt>
                <c:pt idx="3">
                  <c:v>6.2</c:v>
                </c:pt>
                <c:pt idx="4">
                  <c:v>#N/A</c:v>
                </c:pt>
                <c:pt idx="5">
                  <c:v>6.64</c:v>
                </c:pt>
                <c:pt idx="6">
                  <c:v>#N/A</c:v>
                </c:pt>
                <c:pt idx="7">
                  <c:v>8.68</c:v>
                </c:pt>
                <c:pt idx="8">
                  <c:v>#N/A</c:v>
                </c:pt>
                <c:pt idx="9">
                  <c:v>9.8800000000000008</c:v>
                </c:pt>
              </c:numCache>
            </c:numRef>
          </c:val>
          <c:extLst>
            <c:ext xmlns:c16="http://schemas.microsoft.com/office/drawing/2014/chart" uri="{C3380CC4-5D6E-409C-BE32-E72D297353CC}">
              <c16:uniqueId val="{00000009-536C-42F7-865D-441D5FAB9D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10831</c:v>
                </c:pt>
                <c:pt idx="5">
                  <c:v>10211</c:v>
                </c:pt>
                <c:pt idx="8">
                  <c:v>9852</c:v>
                </c:pt>
                <c:pt idx="11">
                  <c:v>9483</c:v>
                </c:pt>
                <c:pt idx="14">
                  <c:v>8694</c:v>
                </c:pt>
              </c:numCache>
            </c:numRef>
          </c:val>
          <c:extLst>
            <c:ext xmlns:c16="http://schemas.microsoft.com/office/drawing/2014/chart" uri="{C3380CC4-5D6E-409C-BE32-E72D297353CC}">
              <c16:uniqueId val="{00000000-D0E8-4F68-92D0-022C67826E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E8-4F68-92D0-022C67826E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1115</c:v>
                </c:pt>
                <c:pt idx="3">
                  <c:v>707</c:v>
                </c:pt>
                <c:pt idx="6">
                  <c:v>1323</c:v>
                </c:pt>
                <c:pt idx="9">
                  <c:v>1516</c:v>
                </c:pt>
                <c:pt idx="12">
                  <c:v>906</c:v>
                </c:pt>
              </c:numCache>
            </c:numRef>
          </c:val>
          <c:extLst>
            <c:ext xmlns:c16="http://schemas.microsoft.com/office/drawing/2014/chart" uri="{C3380CC4-5D6E-409C-BE32-E72D297353CC}">
              <c16:uniqueId val="{00000002-D0E8-4F68-92D0-022C67826E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E8-4F68-92D0-022C67826E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3162</c:v>
                </c:pt>
                <c:pt idx="3">
                  <c:v>3041</c:v>
                </c:pt>
                <c:pt idx="6">
                  <c:v>2732</c:v>
                </c:pt>
                <c:pt idx="9">
                  <c:v>2703</c:v>
                </c:pt>
                <c:pt idx="12">
                  <c:v>2605</c:v>
                </c:pt>
              </c:numCache>
            </c:numRef>
          </c:val>
          <c:extLst>
            <c:ext xmlns:c16="http://schemas.microsoft.com/office/drawing/2014/chart" uri="{C3380CC4-5D6E-409C-BE32-E72D297353CC}">
              <c16:uniqueId val="{00000004-D0E8-4F68-92D0-022C67826E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E8-4F68-92D0-022C67826E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E8-4F68-92D0-022C67826E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8692</c:v>
                </c:pt>
                <c:pt idx="3">
                  <c:v>8812</c:v>
                </c:pt>
                <c:pt idx="6">
                  <c:v>9037</c:v>
                </c:pt>
                <c:pt idx="9">
                  <c:v>9464</c:v>
                </c:pt>
                <c:pt idx="12">
                  <c:v>9691</c:v>
                </c:pt>
              </c:numCache>
            </c:numRef>
          </c:val>
          <c:extLst>
            <c:ext xmlns:c16="http://schemas.microsoft.com/office/drawing/2014/chart" uri="{C3380CC4-5D6E-409C-BE32-E72D297353CC}">
              <c16:uniqueId val="{00000007-D0E8-4F68-92D0-022C67826E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2138</c:v>
                </c:pt>
                <c:pt idx="2">
                  <c:v>#N/A</c:v>
                </c:pt>
                <c:pt idx="3">
                  <c:v>#N/A</c:v>
                </c:pt>
                <c:pt idx="4">
                  <c:v>2349</c:v>
                </c:pt>
                <c:pt idx="5">
                  <c:v>#N/A</c:v>
                </c:pt>
                <c:pt idx="6">
                  <c:v>#N/A</c:v>
                </c:pt>
                <c:pt idx="7">
                  <c:v>3240</c:v>
                </c:pt>
                <c:pt idx="8">
                  <c:v>#N/A</c:v>
                </c:pt>
                <c:pt idx="9">
                  <c:v>#N/A</c:v>
                </c:pt>
                <c:pt idx="10">
                  <c:v>4200</c:v>
                </c:pt>
                <c:pt idx="11">
                  <c:v>#N/A</c:v>
                </c:pt>
                <c:pt idx="12">
                  <c:v>#N/A</c:v>
                </c:pt>
                <c:pt idx="13">
                  <c:v>4508</c:v>
                </c:pt>
                <c:pt idx="14">
                  <c:v>#N/A</c:v>
                </c:pt>
              </c:numCache>
            </c:numRef>
          </c:val>
          <c:smooth val="0"/>
          <c:extLst>
            <c:ext xmlns:c16="http://schemas.microsoft.com/office/drawing/2014/chart" uri="{C3380CC4-5D6E-409C-BE32-E72D297353CC}">
              <c16:uniqueId val="{00000008-D0E8-4F68-92D0-022C67826E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54700</c:v>
                </c:pt>
                <c:pt idx="5">
                  <c:v>51020</c:v>
                </c:pt>
                <c:pt idx="8">
                  <c:v>48313</c:v>
                </c:pt>
                <c:pt idx="11">
                  <c:v>45675</c:v>
                </c:pt>
                <c:pt idx="14">
                  <c:v>43654</c:v>
                </c:pt>
              </c:numCache>
            </c:numRef>
          </c:val>
          <c:extLst>
            <c:ext xmlns:c16="http://schemas.microsoft.com/office/drawing/2014/chart" uri="{C3380CC4-5D6E-409C-BE32-E72D297353CC}">
              <c16:uniqueId val="{00000000-4045-4486-BCAE-D82690BF17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31889</c:v>
                </c:pt>
                <c:pt idx="5">
                  <c:v>31293</c:v>
                </c:pt>
                <c:pt idx="8">
                  <c:v>29097</c:v>
                </c:pt>
                <c:pt idx="11">
                  <c:v>29609</c:v>
                </c:pt>
                <c:pt idx="14">
                  <c:v>27772</c:v>
                </c:pt>
              </c:numCache>
            </c:numRef>
          </c:val>
          <c:extLst>
            <c:ext xmlns:c16="http://schemas.microsoft.com/office/drawing/2014/chart" uri="{C3380CC4-5D6E-409C-BE32-E72D297353CC}">
              <c16:uniqueId val="{00000001-4045-4486-BCAE-D82690BF17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22369</c:v>
                </c:pt>
                <c:pt idx="5">
                  <c:v>21857</c:v>
                </c:pt>
                <c:pt idx="8">
                  <c:v>22858</c:v>
                </c:pt>
                <c:pt idx="11">
                  <c:v>22069</c:v>
                </c:pt>
                <c:pt idx="14">
                  <c:v>24314</c:v>
                </c:pt>
              </c:numCache>
            </c:numRef>
          </c:val>
          <c:extLst>
            <c:ext xmlns:c16="http://schemas.microsoft.com/office/drawing/2014/chart" uri="{C3380CC4-5D6E-409C-BE32-E72D297353CC}">
              <c16:uniqueId val="{00000002-4045-4486-BCAE-D82690BF17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45-4486-BCAE-D82690BF17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45-4486-BCAE-D82690BF17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12</c:v>
                </c:pt>
                <c:pt idx="6">
                  <c:v>9</c:v>
                </c:pt>
                <c:pt idx="9">
                  <c:v>7</c:v>
                </c:pt>
                <c:pt idx="12">
                  <c:v>4</c:v>
                </c:pt>
              </c:numCache>
            </c:numRef>
          </c:val>
          <c:extLst>
            <c:ext xmlns:c16="http://schemas.microsoft.com/office/drawing/2014/chart" uri="{C3380CC4-5D6E-409C-BE32-E72D297353CC}">
              <c16:uniqueId val="{00000005-4045-4486-BCAE-D82690BF17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17230</c:v>
                </c:pt>
                <c:pt idx="3">
                  <c:v>17331</c:v>
                </c:pt>
                <c:pt idx="6">
                  <c:v>16526</c:v>
                </c:pt>
                <c:pt idx="9">
                  <c:v>16707</c:v>
                </c:pt>
                <c:pt idx="12">
                  <c:v>16621</c:v>
                </c:pt>
              </c:numCache>
            </c:numRef>
          </c:val>
          <c:extLst>
            <c:ext xmlns:c16="http://schemas.microsoft.com/office/drawing/2014/chart" uri="{C3380CC4-5D6E-409C-BE32-E72D297353CC}">
              <c16:uniqueId val="{00000006-4045-4486-BCAE-D82690BF17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045-4486-BCAE-D82690BF17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36673</c:v>
                </c:pt>
                <c:pt idx="3">
                  <c:v>34881</c:v>
                </c:pt>
                <c:pt idx="6">
                  <c:v>29416</c:v>
                </c:pt>
                <c:pt idx="9">
                  <c:v>27471</c:v>
                </c:pt>
                <c:pt idx="12">
                  <c:v>25800</c:v>
                </c:pt>
              </c:numCache>
            </c:numRef>
          </c:val>
          <c:extLst>
            <c:ext xmlns:c16="http://schemas.microsoft.com/office/drawing/2014/chart" uri="{C3380CC4-5D6E-409C-BE32-E72D297353CC}">
              <c16:uniqueId val="{00000008-4045-4486-BCAE-D82690BF17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10325</c:v>
                </c:pt>
                <c:pt idx="3">
                  <c:v>10094</c:v>
                </c:pt>
                <c:pt idx="6">
                  <c:v>8845</c:v>
                </c:pt>
                <c:pt idx="9">
                  <c:v>11945</c:v>
                </c:pt>
                <c:pt idx="12">
                  <c:v>9975</c:v>
                </c:pt>
              </c:numCache>
            </c:numRef>
          </c:val>
          <c:extLst>
            <c:ext xmlns:c16="http://schemas.microsoft.com/office/drawing/2014/chart" uri="{C3380CC4-5D6E-409C-BE32-E72D297353CC}">
              <c16:uniqueId val="{00000009-4045-4486-BCAE-D82690BF17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77260</c:v>
                </c:pt>
                <c:pt idx="3">
                  <c:v>79420</c:v>
                </c:pt>
                <c:pt idx="6">
                  <c:v>79493</c:v>
                </c:pt>
                <c:pt idx="9">
                  <c:v>81815</c:v>
                </c:pt>
                <c:pt idx="12">
                  <c:v>82181</c:v>
                </c:pt>
              </c:numCache>
            </c:numRef>
          </c:val>
          <c:extLst>
            <c:ext xmlns:c16="http://schemas.microsoft.com/office/drawing/2014/chart" uri="{C3380CC4-5D6E-409C-BE32-E72D297353CC}">
              <c16:uniqueId val="{0000000A-4045-4486-BCAE-D82690BF17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32543</c:v>
                </c:pt>
                <c:pt idx="2">
                  <c:v>#N/A</c:v>
                </c:pt>
                <c:pt idx="3">
                  <c:v>#N/A</c:v>
                </c:pt>
                <c:pt idx="4">
                  <c:v>37566</c:v>
                </c:pt>
                <c:pt idx="5">
                  <c:v>#N/A</c:v>
                </c:pt>
                <c:pt idx="6">
                  <c:v>#N/A</c:v>
                </c:pt>
                <c:pt idx="7">
                  <c:v>34021</c:v>
                </c:pt>
                <c:pt idx="8">
                  <c:v>#N/A</c:v>
                </c:pt>
                <c:pt idx="9">
                  <c:v>#N/A</c:v>
                </c:pt>
                <c:pt idx="10">
                  <c:v>40592</c:v>
                </c:pt>
                <c:pt idx="11">
                  <c:v>#N/A</c:v>
                </c:pt>
                <c:pt idx="12">
                  <c:v>#N/A</c:v>
                </c:pt>
                <c:pt idx="13">
                  <c:v>38843</c:v>
                </c:pt>
                <c:pt idx="14">
                  <c:v>#N/A</c:v>
                </c:pt>
              </c:numCache>
            </c:numRef>
          </c:val>
          <c:smooth val="0"/>
          <c:extLst>
            <c:ext xmlns:c16="http://schemas.microsoft.com/office/drawing/2014/chart" uri="{C3380CC4-5D6E-409C-BE32-E72D297353CC}">
              <c16:uniqueId val="{0000000B-4045-4486-BCAE-D82690BF17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13630</c:v>
                </c:pt>
                <c:pt idx="1">
                  <c:v>12360</c:v>
                </c:pt>
                <c:pt idx="2">
                  <c:v>12837</c:v>
                </c:pt>
              </c:numCache>
            </c:numRef>
          </c:val>
          <c:extLst>
            <c:ext xmlns:c16="http://schemas.microsoft.com/office/drawing/2014/chart" uri="{C3380CC4-5D6E-409C-BE32-E72D297353CC}">
              <c16:uniqueId val="{00000000-DDF1-49DC-99ED-E728D903F2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DF1-49DC-99ED-E728D903F2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7203</c:v>
                </c:pt>
                <c:pt idx="1">
                  <c:v>7655</c:v>
                </c:pt>
                <c:pt idx="2">
                  <c:v>9420</c:v>
                </c:pt>
              </c:numCache>
            </c:numRef>
          </c:val>
          <c:extLst>
            <c:ext xmlns:c16="http://schemas.microsoft.com/office/drawing/2014/chart" uri="{C3380CC4-5D6E-409C-BE32-E72D297353CC}">
              <c16:uniqueId val="{00000002-DDF1-49DC-99ED-E728D903F2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令和４年度の実質公債費比率について、分母である標準財政規模が増加したものの、分子である元利償還金が増加したことにより、単年度比率が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ポイント上昇している。　</a:t>
          </a:r>
          <a:endParaRPr lang="ja-JP" altLang="ja-JP" sz="1400">
            <a:effectLst/>
          </a:endParaRPr>
        </a:p>
        <a:p>
          <a:r>
            <a:rPr kumimoji="1" lang="ja-JP" altLang="ja-JP" sz="1100">
              <a:solidFill>
                <a:schemeClr val="dk1"/>
              </a:solidFill>
              <a:effectLst/>
              <a:latin typeface="+mn-lt"/>
              <a:ea typeface="+mn-ea"/>
              <a:cs typeface="+mn-cs"/>
            </a:rPr>
            <a:t>　引き続き、計画的な借入等による健全財政に努める。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将来負担額と充当可能財源は、この５年は横ばいからやや減少傾向である。前年度と比べると債務負担行為の減少により、将来負担比率の分子は減少している。</a:t>
          </a:r>
          <a:endParaRPr lang="ja-JP" altLang="ja-JP" sz="1400">
            <a:effectLst/>
          </a:endParaRPr>
        </a:p>
        <a:p>
          <a:r>
            <a:rPr lang="ja-JP" altLang="ja-JP" sz="1100">
              <a:solidFill>
                <a:schemeClr val="dk1"/>
              </a:solidFill>
              <a:effectLst/>
              <a:latin typeface="+mn-lt"/>
              <a:ea typeface="+mn-ea"/>
              <a:cs typeface="+mn-cs"/>
            </a:rPr>
            <a:t>　近年の状況では、老朽化に伴う庁舎整備事業を行っており、平成２９年度から令和元年度にかけては本庁舎、令和３年度は分庁舎、令和４年度は環境事業所の建設事業に伴う借入などにより、一般会計の市債現在高が増加している。</a:t>
          </a:r>
          <a:endParaRPr lang="ja-JP" altLang="ja-JP" sz="1400">
            <a:effectLst/>
          </a:endParaRPr>
        </a:p>
        <a:p>
          <a:r>
            <a:rPr lang="ja-JP" altLang="ja-JP" sz="1100">
              <a:solidFill>
                <a:schemeClr val="dk1"/>
              </a:solidFill>
              <a:effectLst/>
              <a:latin typeface="+mn-lt"/>
              <a:ea typeface="+mn-ea"/>
              <a:cs typeface="+mn-cs"/>
            </a:rPr>
            <a:t>　債務負担行為に基づく支出予定については、公共施設整備事業費の減少などにより、減少している。</a:t>
          </a:r>
          <a:endParaRPr lang="ja-JP" altLang="ja-JP" sz="1400">
            <a:effectLst/>
          </a:endParaRPr>
        </a:p>
        <a:p>
          <a:r>
            <a:rPr lang="ja-JP" altLang="ja-JP" sz="1100">
              <a:solidFill>
                <a:schemeClr val="dk1"/>
              </a:solidFill>
              <a:effectLst/>
              <a:latin typeface="+mn-lt"/>
              <a:ea typeface="+mn-ea"/>
              <a:cs typeface="+mn-cs"/>
            </a:rPr>
            <a:t>　また、公営企業債等繰入見込額については、下水道事業債等の減少により前年度に比べて減少している。</a:t>
          </a:r>
          <a:endParaRPr lang="ja-JP" altLang="ja-JP" sz="1400">
            <a:effectLst/>
          </a:endParaRPr>
        </a:p>
        <a:p>
          <a:r>
            <a:rPr lang="ja-JP" altLang="ja-JP" sz="1100">
              <a:solidFill>
                <a:schemeClr val="dk1"/>
              </a:solidFill>
              <a:effectLst/>
              <a:latin typeface="+mn-lt"/>
              <a:ea typeface="+mn-ea"/>
              <a:cs typeface="+mn-cs"/>
            </a:rPr>
            <a:t>　引き続き、適正な地方債発行水準の見極めに努める。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神奈川県藤沢市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公共施設整備基金など</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の基金で残高が前年度から増加したことにより、基金全体額として</a:t>
          </a:r>
          <a:r>
            <a:rPr kumimoji="1" lang="en-US" altLang="ja-JP" sz="1100" b="0" i="0" baseline="0">
              <a:solidFill>
                <a:schemeClr val="dk1"/>
              </a:solidFill>
              <a:effectLst/>
              <a:latin typeface="+mn-lt"/>
              <a:ea typeface="+mn-ea"/>
              <a:cs typeface="+mn-cs"/>
            </a:rPr>
            <a:t>2,242</a:t>
          </a:r>
          <a:r>
            <a:rPr kumimoji="1" lang="ja-JP" altLang="ja-JP" sz="1100" b="0" i="0" baseline="0">
              <a:solidFill>
                <a:schemeClr val="dk1"/>
              </a:solidFill>
              <a:effectLst/>
              <a:latin typeface="+mn-lt"/>
              <a:ea typeface="+mn-ea"/>
              <a:cs typeface="+mn-cs"/>
            </a:rPr>
            <a:t>百万円の増加となった。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の計画的な公共施設再整備に向けて、公共施設整備基金への一定期間における確実な積み立てを行うとともに、緊急的な行政需要に対応し得るよう、決算剰余金の残余については、できる限り財政調整基金への積み立てを行う。</a:t>
          </a:r>
          <a:endParaRPr lang="ja-JP" altLang="ja-JP" sz="1400">
            <a:effectLst/>
          </a:endParaRPr>
        </a:p>
        <a:p>
          <a:r>
            <a:rPr kumimoji="1" lang="ja-JP" altLang="ja-JP" sz="1100">
              <a:solidFill>
                <a:schemeClr val="dk1"/>
              </a:solidFill>
              <a:effectLst/>
              <a:latin typeface="+mn-lt"/>
              <a:ea typeface="+mn-ea"/>
              <a:cs typeface="+mn-cs"/>
            </a:rPr>
            <a:t>　また、特定目的基金については、ふるさと納税制度における寄附の獲得に努めるとともに、市民からの寄附風土の醸成を図るよう取り組む。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・公共施設整備基金：庁舎、教育施設その他公用又は公共用に供する施設の整備を図る。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・大庭台墓園基金：大庭台墓園の整備及び管理並びに大庭台墓園の運営に特に関連があると認められる施設の整備を推進する。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・みどり基金：緑地を市民共有の財産として保全するとともに、緑化の推進を図る。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・愛の輪福祉基金：社会福祉に関するボランティア活動の振興等により社会福祉の増進を図る。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・災害復興基金：大規模かつ重大な災害が発生した場合における市民生活の復興を迅速かつ円滑に進める。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・公共施設整備基金：積立額が増となったことにより、</a:t>
          </a:r>
          <a:r>
            <a:rPr kumimoji="1" lang="en-US" altLang="ja-JP" sz="1100" b="0" i="0" baseline="0">
              <a:solidFill>
                <a:schemeClr val="dk1"/>
              </a:solidFill>
              <a:effectLst/>
              <a:latin typeface="+mn-lt"/>
              <a:ea typeface="+mn-ea"/>
              <a:cs typeface="+mn-cs"/>
            </a:rPr>
            <a:t>1,628</a:t>
          </a:r>
          <a:r>
            <a:rPr kumimoji="1" lang="ja-JP" altLang="ja-JP" sz="1100" b="0" i="0" baseline="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・大庭台墓園基金：一般財源となる永代使用料等からの積み立てにより、</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・みどり基金：緑地保全、緑地新設の事業への充当により、</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百万円の減。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・愛の輪福祉基金：寄付金などの積み立てにより、</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百万円の増。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・災害復興基金：寄付金などの積み立てにより、</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百万円の増。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各基金の有する目的を達成するため，ふるさと納税における寄付の拡大に向けた取組を充実し、基金残高の確保に努めていく。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令和４年度は、行政需要の増加に伴い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百万円を取り崩し、令和３年度の決算剰余金等により、</a:t>
          </a:r>
          <a:r>
            <a:rPr kumimoji="1" lang="en-US" altLang="ja-JP" sz="1100">
              <a:solidFill>
                <a:schemeClr val="dk1"/>
              </a:solidFill>
              <a:effectLst/>
              <a:latin typeface="+mn-lt"/>
              <a:ea typeface="+mn-ea"/>
              <a:cs typeface="+mn-cs"/>
            </a:rPr>
            <a:t>3,477</a:t>
          </a:r>
          <a:r>
            <a:rPr kumimoji="1" lang="ja-JP" altLang="ja-JP" sz="1100">
              <a:solidFill>
                <a:schemeClr val="dk1"/>
              </a:solidFill>
              <a:effectLst/>
              <a:latin typeface="+mn-lt"/>
              <a:ea typeface="+mn-ea"/>
              <a:cs typeface="+mn-cs"/>
            </a:rPr>
            <a:t>百万円を積み立てたものである。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型コロナウイルスをはじめとする感染症を含む災害時の市民生活への対応、急増する行政需要に対応できるよう、年度間の財源調整機能を活用しながら、決算剰余金については可能な限り積み立て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445,177
437,828
69.56
180,540,590
174,807,470
5,310,391
89,177,585
82,181,116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令和４年度は、市税等の増により基準財政収入額が増加した一方、公債費、包括算定経費、清掃費等の減により基準財政需要額が減少したことにより、単年度の財政力指数では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ポイント増となっているが、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カ年平均では前年度から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となり、類似団体平均や神奈川県平均を上回る状況にある。</a:t>
          </a:r>
          <a:endParaRPr lang="ja-JP" altLang="ja-JP" sz="1400">
            <a:effectLst/>
          </a:endParaRPr>
        </a:p>
        <a:p>
          <a:r>
            <a:rPr kumimoji="1" lang="ja-JP" altLang="ja-JP" sz="1100">
              <a:solidFill>
                <a:schemeClr val="dk1"/>
              </a:solidFill>
              <a:effectLst/>
              <a:latin typeface="+mn-lt"/>
              <a:ea typeface="+mn-ea"/>
              <a:cs typeface="+mn-cs"/>
            </a:rPr>
            <a:t>　しかしながら、扶助費などの社会保障関係費が増加傾向で推移していることから、引き続き、藤沢市行財政改革</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基本方針に沿った計画的な財政運営に努めることにより、財政の健全化を維持する。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83961</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83961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83961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97367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令和４年度は、義務的経費や物件費などに充当した一般財源が増加したものの、市税及び地方消費税交付金の増加などにより経常一般財源も増加したことから、前年度に比べ経常収支比率は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今後も社会保障関係経費などの増加が見込まれることから、藤沢市行財政改革</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基本方針の取組を通じて、積極的な歳入確保や市単独事業の見直しに努め、現在の水準の維持または改善に努める。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39370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0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1217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2021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64</xdr:row>
      <xdr:rowOff>47413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3521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増額改定による人件費の増及び、光熱水費や新型コロナウイルス感染症対策に係る委託料が増となったことなどにより物件費が前年度と比較して増加しており、人口は増加しているものの１人あたりの額が前年度と比較して増加している。</a:t>
          </a:r>
          <a:endParaRPr lang="ja-JP" altLang="ja-JP" sz="1400">
            <a:effectLst/>
          </a:endParaRPr>
        </a:p>
        <a:p>
          <a:r>
            <a:rPr kumimoji="1" lang="ja-JP" altLang="ja-JP" sz="1100">
              <a:solidFill>
                <a:schemeClr val="dk1"/>
              </a:solidFill>
              <a:effectLst/>
              <a:latin typeface="+mn-lt"/>
              <a:ea typeface="+mn-ea"/>
              <a:cs typeface="+mn-cs"/>
            </a:rPr>
            <a:t>　類似団体も増加傾向ではあるが、依然としてそれを上回っている状況である。今後も民間資源活用等により人件費の抑制に努めるが、委託料の増に伴い物件費が増加することから総額としては増加傾向が続い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91083</xdr:rowOff>
    </xdr:from>
    <xdr:to>
      <xdr:col>23</xdr:col>
      <xdr:colOff>133350</xdr:colOff>
      <xdr:row>83</xdr:row>
      <xdr:rowOff>168647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21433"/>
          <a:ext cx="8382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18652</xdr:rowOff>
    </xdr:from>
    <xdr:to>
      <xdr:col>19</xdr:col>
      <xdr:colOff>133350</xdr:colOff>
      <xdr:row>83</xdr:row>
      <xdr:rowOff>91083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49002"/>
          <a:ext cx="889000" cy="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120648</xdr:rowOff>
    </xdr:from>
    <xdr:to>
      <xdr:col>15</xdr:col>
      <xdr:colOff>82550</xdr:colOff>
      <xdr:row>83</xdr:row>
      <xdr:rowOff>18652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79548"/>
          <a:ext cx="889000" cy="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49088</xdr:rowOff>
    </xdr:from>
    <xdr:to>
      <xdr:col>11</xdr:col>
      <xdr:colOff>31750</xdr:colOff>
      <xdr:row>82</xdr:row>
      <xdr:rowOff>120648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07988"/>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117847</xdr:rowOff>
    </xdr:from>
    <xdr:to>
      <xdr:col>23</xdr:col>
      <xdr:colOff>184150</xdr:colOff>
      <xdr:row>84</xdr:row>
      <xdr:rowOff>47997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89924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40283</xdr:rowOff>
    </xdr:from>
    <xdr:to>
      <xdr:col>19</xdr:col>
      <xdr:colOff>184150</xdr:colOff>
      <xdr:row>83</xdr:row>
      <xdr:rowOff>141883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126660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57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139302</xdr:rowOff>
    </xdr:from>
    <xdr:to>
      <xdr:col>15</xdr:col>
      <xdr:colOff>133350</xdr:colOff>
      <xdr:row>83</xdr:row>
      <xdr:rowOff>69452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54229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69848</xdr:rowOff>
    </xdr:from>
    <xdr:to>
      <xdr:col>11</xdr:col>
      <xdr:colOff>82550</xdr:colOff>
      <xdr:row>82</xdr:row>
      <xdr:rowOff>171448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156225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169738</xdr:rowOff>
    </xdr:from>
    <xdr:to>
      <xdr:col>7</xdr:col>
      <xdr:colOff>31750</xdr:colOff>
      <xdr:row>82</xdr:row>
      <xdr:rowOff>99888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84665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4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類似団体平均を上回り全国的にも高い水準にあるが、令和４年度は前年度と比較して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今後も、近隣自治体や類似団体との均衡に加え、職務に邁進できるような処遇改善も踏まえ、適切な給与水準の維持に努める。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261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141816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ここ数年、類似団体平均とほぼ同様の推移を示している。本市は人口増が続く傾向にあり、それに伴い福祉や子育て業務をはじめとする行政需要の増加が見込まれる。</a:t>
          </a:r>
          <a:endParaRPr lang="ja-JP" altLang="ja-JP" sz="1400">
            <a:effectLst/>
          </a:endParaRPr>
        </a:p>
        <a:p>
          <a:r>
            <a:rPr kumimoji="1" lang="ja-JP" altLang="ja-JP" sz="1100">
              <a:solidFill>
                <a:schemeClr val="dk1"/>
              </a:solidFill>
              <a:effectLst/>
              <a:latin typeface="+mn-lt"/>
              <a:ea typeface="+mn-ea"/>
              <a:cs typeface="+mn-cs"/>
            </a:rPr>
            <a:t>　今後も定員管理基本方針</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における業務効率化の一層の推進、会計年度任用職員や外部資源の積極的な導入等、社会情勢等を踏まえた対応といった４点に重点方針により、効率的かつ効果的な執行体制を確保するとともに、適正な給与制度の構築にも取り組み、総人件費の抑制を図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44450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5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37556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502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37556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05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34109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137177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158206</xdr:rowOff>
    </xdr:from>
    <xdr:to>
      <xdr:col>73</xdr:col>
      <xdr:colOff>44450</xdr:colOff>
      <xdr:row>62</xdr:row>
      <xdr:rowOff>88356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66239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令和４年度は、分母となる標準財政規模が増となったものの、分子は減収補填債や調整債等により元利償還金が増加したことにより、単年度比率が増となったため、</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今後、公共施設再整備や大型公共投資に伴い実質公債費比率の上昇が見込まれることから、行財政改革の更なる推進による健全な財政運営に努める。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161472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2754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149074</xdr:rowOff>
    </xdr:from>
    <xdr:to>
      <xdr:col>77</xdr:col>
      <xdr:colOff>44450</xdr:colOff>
      <xdr:row>40</xdr:row>
      <xdr:rowOff>69548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3562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149074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322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136676</xdr:rowOff>
    </xdr:from>
    <xdr:to>
      <xdr:col>68</xdr:col>
      <xdr:colOff>152400</xdr:colOff>
      <xdr:row>39</xdr:row>
      <xdr:rowOff>45659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517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105125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166309</xdr:rowOff>
    </xdr:from>
    <xdr:to>
      <xdr:col>68</xdr:col>
      <xdr:colOff>203200</xdr:colOff>
      <xdr:row>39</xdr:row>
      <xdr:rowOff>96459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85876</xdr:rowOff>
    </xdr:from>
    <xdr:to>
      <xdr:col>64</xdr:col>
      <xdr:colOff>152400</xdr:colOff>
      <xdr:row>39</xdr:row>
      <xdr:rowOff>16026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26203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令和４年度は、債務負担行為や充当可能都市計画税の減、標準財政規模が増となったことから前年度と比較し</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今後は公共施設再整備や基盤整備による公債費の増加により将来負担比率の上昇が見込まれることから、事業実施の適正化を図り財政の健全化に努める。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26851</xdr:rowOff>
    </xdr:from>
    <xdr:to>
      <xdr:col>81</xdr:col>
      <xdr:colOff>44450</xdr:colOff>
      <xdr:row>18</xdr:row>
      <xdr:rowOff>109583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1295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120741</xdr:rowOff>
    </xdr:from>
    <xdr:to>
      <xdr:col>77</xdr:col>
      <xdr:colOff>44450</xdr:colOff>
      <xdr:row>18</xdr:row>
      <xdr:rowOff>109583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035391"/>
          <a:ext cx="8890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120741</xdr:rowOff>
    </xdr:from>
    <xdr:to>
      <xdr:col>72</xdr:col>
      <xdr:colOff>203200</xdr:colOff>
      <xdr:row>18</xdr:row>
      <xdr:rowOff>38916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035391"/>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129359</xdr:rowOff>
    </xdr:from>
    <xdr:to>
      <xdr:col>68</xdr:col>
      <xdr:colOff>152400</xdr:colOff>
      <xdr:row>18</xdr:row>
      <xdr:rowOff>38916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044009"/>
          <a:ext cx="88900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147501</xdr:rowOff>
    </xdr:from>
    <xdr:to>
      <xdr:col>81</xdr:col>
      <xdr:colOff>95250</xdr:colOff>
      <xdr:row>18</xdr:row>
      <xdr:rowOff>77651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0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119578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03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58783</xdr:rowOff>
    </xdr:from>
    <xdr:to>
      <xdr:col>77</xdr:col>
      <xdr:colOff>95250</xdr:colOff>
      <xdr:row>18</xdr:row>
      <xdr:rowOff>160383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145160</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3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69941</xdr:rowOff>
    </xdr:from>
    <xdr:to>
      <xdr:col>73</xdr:col>
      <xdr:colOff>44450</xdr:colOff>
      <xdr:row>18</xdr:row>
      <xdr:rowOff>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8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156318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7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159566</xdr:rowOff>
    </xdr:from>
    <xdr:to>
      <xdr:col>68</xdr:col>
      <xdr:colOff>203200</xdr:colOff>
      <xdr:row>18</xdr:row>
      <xdr:rowOff>89716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0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74493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6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78559</xdr:rowOff>
    </xdr:from>
    <xdr:to>
      <xdr:col>64</xdr:col>
      <xdr:colOff>152400</xdr:colOff>
      <xdr:row>18</xdr:row>
      <xdr:rowOff>8709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164936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7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445,177
437,828
69.56
180,540,590
174,807,470
5,310,391
89,177,585
82,181,116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令和４年度の人件費総額は人事院勧告の増額改定などにより前年度と比較して増加したため、経常収支比率の人件費分は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類似団体と比較すると依然として高い水準で推移していることから、今後も定員管理基本方針</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の取組を踏まえ、総人件費の抑制を図り、適正な定員管理に努める。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34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119380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34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6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68580</xdr:rowOff>
    </xdr:from>
    <xdr:to>
      <xdr:col>20</xdr:col>
      <xdr:colOff>38100</xdr:colOff>
      <xdr:row>38</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154957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年度以降ほぼ横ばいで推移しており、令和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年度は電力・ガス等価格高騰による光熱水費の増加等により物件費総額が増となったため、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引き続き、行財政改革の取組を踏まえ、類似団体との同水準の維持に努める。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073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64135</xdr:rowOff>
    </xdr:from>
    <xdr:to>
      <xdr:col>78</xdr:col>
      <xdr:colOff>69850</xdr:colOff>
      <xdr:row>16</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07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75565</xdr:rowOff>
    </xdr:from>
    <xdr:to>
      <xdr:col>73</xdr:col>
      <xdr:colOff>180975</xdr:colOff>
      <xdr:row>16</xdr:row>
      <xdr:rowOff>86995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187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01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35577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125112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2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24765</xdr:rowOff>
    </xdr:from>
    <xdr:to>
      <xdr:col>74</xdr:col>
      <xdr:colOff>31750</xdr:colOff>
      <xdr:row>16</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3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36195</xdr:rowOff>
    </xdr:from>
    <xdr:to>
      <xdr:col>69</xdr:col>
      <xdr:colOff>142875</xdr:colOff>
      <xdr:row>16</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4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令和４年度は、障がい者等への介護給付費や小児医療助成費の増により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本市は高齢化の進展に加え、人口増が続く見込みであることから、子育て関係費を含めた社会保障関係費全体の増加が財政運営上大きな課題であるため、市民生活への影響を考慮しながら、市単独事業の見直しや積極的な歳入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37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3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その他の経常収支比率については、前年度と同値であり、類似団体平均からも依然として下回っている。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0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補助費等については、中小企業事業継続支援金の減などにより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ポイントの減少となり、前年度は類似団体平均を上回ったが、令和４年度は下回っている。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36</xdr:row>
      <xdr:rowOff>154214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5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99786</xdr:rowOff>
    </xdr:from>
    <xdr:to>
      <xdr:col>78</xdr:col>
      <xdr:colOff>69850</xdr:colOff>
      <xdr:row>36</xdr:row>
      <xdr:rowOff>154214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27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99786</xdr:rowOff>
    </xdr:from>
    <xdr:to>
      <xdr:col>73</xdr:col>
      <xdr:colOff>180975</xdr:colOff>
      <xdr:row>36</xdr:row>
      <xdr:rowOff>99786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27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99786</xdr:rowOff>
    </xdr:from>
    <xdr:to>
      <xdr:col>69</xdr:col>
      <xdr:colOff>92075</xdr:colOff>
      <xdr:row>36</xdr:row>
      <xdr:rowOff>165100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43741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103414</xdr:rowOff>
    </xdr:from>
    <xdr:to>
      <xdr:col>78</xdr:col>
      <xdr:colOff>120650</xdr:colOff>
      <xdr:row>37</xdr:row>
      <xdr:rowOff>33564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48986</xdr:rowOff>
    </xdr:from>
    <xdr:to>
      <xdr:col>74</xdr:col>
      <xdr:colOff>31750</xdr:colOff>
      <xdr:row>36</xdr:row>
      <xdr:rowOff>150586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48986</xdr:rowOff>
    </xdr:from>
    <xdr:to>
      <xdr:col>69</xdr:col>
      <xdr:colOff>142875</xdr:colOff>
      <xdr:row>36</xdr:row>
      <xdr:rowOff>150586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令和４年度は、元利償還金の増加より経常一般財源の増加が大きかったため、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元利償還金については平成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しており、今後も公共施設再整備や都市基盤整備により、借入額及び償還額の増加が想定されることから、借入に際しては、中長期的な視点に立って適正な地方債の発行水準を見極めた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117202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087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117202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212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84545</xdr:rowOff>
    </xdr:from>
    <xdr:to>
      <xdr:col>15</xdr:col>
      <xdr:colOff>98425</xdr:colOff>
      <xdr:row>76</xdr:row>
      <xdr:rowOff>91077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1147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84545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082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40277</xdr:rowOff>
    </xdr:from>
    <xdr:to>
      <xdr:col>15</xdr:col>
      <xdr:colOff>149225</xdr:colOff>
      <xdr:row>76</xdr:row>
      <xdr:rowOff>141877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152054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33745</xdr:rowOff>
    </xdr:from>
    <xdr:to>
      <xdr:col>11</xdr:col>
      <xdr:colOff>60325</xdr:colOff>
      <xdr:row>76</xdr:row>
      <xdr:rowOff>135345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145523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令和４年度は、一般財源充当の人件費、物件費などが増となっているが、経常一般財源も増となっているため、前年度と同値となっている。</a:t>
          </a:r>
          <a:endParaRPr lang="ja-JP" altLang="ja-JP" sz="1400">
            <a:effectLst/>
          </a:endParaRPr>
        </a:p>
        <a:p>
          <a:r>
            <a:rPr kumimoji="1" lang="ja-JP" altLang="ja-JP" sz="1100">
              <a:solidFill>
                <a:schemeClr val="dk1"/>
              </a:solidFill>
              <a:effectLst/>
              <a:latin typeface="+mn-lt"/>
              <a:ea typeface="+mn-ea"/>
              <a:cs typeface="+mn-cs"/>
            </a:rPr>
            <a:t>　類似団体平均との差は昨年から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ポイント縮小したが、依然として高くなっており、人件費等の比率が高いため、注視していく必要がある。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9979</xdr:rowOff>
    </xdr:from>
    <xdr:to>
      <xdr:col>82</xdr:col>
      <xdr:colOff>107950</xdr:colOff>
      <xdr:row>79</xdr:row>
      <xdr:rowOff>9979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554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9979</xdr:rowOff>
    </xdr:from>
    <xdr:to>
      <xdr:col>78</xdr:col>
      <xdr:colOff>69850</xdr:colOff>
      <xdr:row>81</xdr:row>
      <xdr:rowOff>15421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54529"/>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75293</xdr:rowOff>
    </xdr:from>
    <xdr:to>
      <xdr:col>73</xdr:col>
      <xdr:colOff>180975</xdr:colOff>
      <xdr:row>81</xdr:row>
      <xdr:rowOff>15421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198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7257</xdr:rowOff>
    </xdr:from>
    <xdr:to>
      <xdr:col>69</xdr:col>
      <xdr:colOff>92075</xdr:colOff>
      <xdr:row>79</xdr:row>
      <xdr:rowOff>75293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80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130629</xdr:rowOff>
    </xdr:from>
    <xdr:to>
      <xdr:col>82</xdr:col>
      <xdr:colOff>158750</xdr:colOff>
      <xdr:row>79</xdr:row>
      <xdr:rowOff>60779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102706</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130629</xdr:rowOff>
    </xdr:from>
    <xdr:to>
      <xdr:col>78</xdr:col>
      <xdr:colOff>120650</xdr:colOff>
      <xdr:row>79</xdr:row>
      <xdr:rowOff>60779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45556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136071</xdr:rowOff>
    </xdr:from>
    <xdr:to>
      <xdr:col>74</xdr:col>
      <xdr:colOff>31750</xdr:colOff>
      <xdr:row>81</xdr:row>
      <xdr:rowOff>66221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50998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24493</xdr:rowOff>
    </xdr:from>
    <xdr:to>
      <xdr:col>69</xdr:col>
      <xdr:colOff>142875</xdr:colOff>
      <xdr:row>79</xdr:row>
      <xdr:rowOff>126093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110870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15634</xdr:rowOff>
    </xdr:from>
    <xdr:to>
      <xdr:col>29</xdr:col>
      <xdr:colOff>127000</xdr:colOff>
      <xdr:row>17</xdr:row>
      <xdr:rowOff>32741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7909"/>
          <a:ext cx="6477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411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2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11976</xdr:rowOff>
    </xdr:from>
    <xdr:to>
      <xdr:col>26</xdr:col>
      <xdr:colOff>50800</xdr:colOff>
      <xdr:row>17</xdr:row>
      <xdr:rowOff>32741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74251"/>
          <a:ext cx="698500" cy="2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124553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11976</xdr:rowOff>
    </xdr:from>
    <xdr:to>
      <xdr:col>22</xdr:col>
      <xdr:colOff>114300</xdr:colOff>
      <xdr:row>17</xdr:row>
      <xdr:rowOff>39789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4251"/>
          <a:ext cx="698500" cy="2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134192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9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39789</xdr:rowOff>
    </xdr:from>
    <xdr:to>
      <xdr:col>18</xdr:col>
      <xdr:colOff>177800</xdr:colOff>
      <xdr:row>17</xdr:row>
      <xdr:rowOff>63868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2064"/>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136284</xdr:rowOff>
    </xdr:from>
    <xdr:to>
      <xdr:col>29</xdr:col>
      <xdr:colOff>177800</xdr:colOff>
      <xdr:row>17</xdr:row>
      <xdr:rowOff>66434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7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152811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153391</xdr:rowOff>
    </xdr:from>
    <xdr:to>
      <xdr:col>26</xdr:col>
      <xdr:colOff>101600</xdr:colOff>
      <xdr:row>17</xdr:row>
      <xdr:rowOff>83541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93718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3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132626</xdr:rowOff>
    </xdr:from>
    <xdr:to>
      <xdr:col>22</xdr:col>
      <xdr:colOff>165100</xdr:colOff>
      <xdr:row>17</xdr:row>
      <xdr:rowOff>62776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72953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160439</xdr:rowOff>
    </xdr:from>
    <xdr:to>
      <xdr:col>19</xdr:col>
      <xdr:colOff>38100</xdr:colOff>
      <xdr:row>17</xdr:row>
      <xdr:rowOff>90589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13068</xdr:rowOff>
    </xdr:from>
    <xdr:to>
      <xdr:col>15</xdr:col>
      <xdr:colOff>101600</xdr:colOff>
      <xdr:row>17</xdr:row>
      <xdr:rowOff>114668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124845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179312</xdr:rowOff>
    </xdr:from>
    <xdr:to>
      <xdr:col>29</xdr:col>
      <xdr:colOff>127000</xdr:colOff>
      <xdr:row>35</xdr:row>
      <xdr:rowOff>204038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89662"/>
          <a:ext cx="647700" cy="2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204038</xdr:rowOff>
    </xdr:from>
    <xdr:to>
      <xdr:col>26</xdr:col>
      <xdr:colOff>50800</xdr:colOff>
      <xdr:row>35</xdr:row>
      <xdr:rowOff>284391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14388"/>
          <a:ext cx="698500" cy="8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284391</xdr:rowOff>
    </xdr:from>
    <xdr:to>
      <xdr:col>22</xdr:col>
      <xdr:colOff>114300</xdr:colOff>
      <xdr:row>36</xdr:row>
      <xdr:rowOff>17120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4741"/>
          <a:ext cx="698500" cy="7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17120</xdr:rowOff>
    </xdr:from>
    <xdr:to>
      <xdr:col>18</xdr:col>
      <xdr:colOff>177800</xdr:colOff>
      <xdr:row>36</xdr:row>
      <xdr:rowOff>34265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0370"/>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128512</xdr:rowOff>
    </xdr:from>
    <xdr:to>
      <xdr:col>29</xdr:col>
      <xdr:colOff>177800</xdr:colOff>
      <xdr:row>35</xdr:row>
      <xdr:rowOff>230112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3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316489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153238</xdr:rowOff>
    </xdr:from>
    <xdr:to>
      <xdr:col>26</xdr:col>
      <xdr:colOff>101600</xdr:colOff>
      <xdr:row>35</xdr:row>
      <xdr:rowOff>254838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6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265015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3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233591</xdr:rowOff>
    </xdr:from>
    <xdr:to>
      <xdr:col>22</xdr:col>
      <xdr:colOff>165100</xdr:colOff>
      <xdr:row>35</xdr:row>
      <xdr:rowOff>335191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43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1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309220</xdr:rowOff>
    </xdr:from>
    <xdr:to>
      <xdr:col>19</xdr:col>
      <xdr:colOff>38100</xdr:colOff>
      <xdr:row>36</xdr:row>
      <xdr:rowOff>67920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1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52697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326365</xdr:rowOff>
    </xdr:from>
    <xdr:to>
      <xdr:col>15</xdr:col>
      <xdr:colOff>101600</xdr:colOff>
      <xdr:row>36</xdr:row>
      <xdr:rowOff>85065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69842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445,177
437,828
69.56
180,540,590
174,807,470
5,310,391
89,177,585
82,181,116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22983</xdr:rowOff>
    </xdr:from>
    <xdr:to>
      <xdr:col>24</xdr:col>
      <xdr:colOff>63500</xdr:colOff>
      <xdr:row>35</xdr:row>
      <xdr:rowOff>69389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3733"/>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16125</xdr:rowOff>
    </xdr:from>
    <xdr:to>
      <xdr:col>19</xdr:col>
      <xdr:colOff>177800</xdr:colOff>
      <xdr:row>35</xdr:row>
      <xdr:rowOff>69389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16875"/>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136103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16125</xdr:rowOff>
    </xdr:from>
    <xdr:to>
      <xdr:col>15</xdr:col>
      <xdr:colOff>50800</xdr:colOff>
      <xdr:row>35</xdr:row>
      <xdr:rowOff>72687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16875"/>
          <a:ext cx="8890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72687</xdr:rowOff>
    </xdr:from>
    <xdr:to>
      <xdr:col>10</xdr:col>
      <xdr:colOff>114300</xdr:colOff>
      <xdr:row>35</xdr:row>
      <xdr:rowOff>130883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3437"/>
          <a:ext cx="889000" cy="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125947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143633</xdr:rowOff>
    </xdr:from>
    <xdr:to>
      <xdr:col>24</xdr:col>
      <xdr:colOff>114300</xdr:colOff>
      <xdr:row>35</xdr:row>
      <xdr:rowOff>73783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166510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18589</xdr:rowOff>
    </xdr:from>
    <xdr:to>
      <xdr:col>20</xdr:col>
      <xdr:colOff>38100</xdr:colOff>
      <xdr:row>35</xdr:row>
      <xdr:rowOff>120189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136716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136775</xdr:rowOff>
    </xdr:from>
    <xdr:to>
      <xdr:col>15</xdr:col>
      <xdr:colOff>101600</xdr:colOff>
      <xdr:row>35</xdr:row>
      <xdr:rowOff>66925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83452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21887</xdr:rowOff>
    </xdr:from>
    <xdr:to>
      <xdr:col>10</xdr:col>
      <xdr:colOff>165100</xdr:colOff>
      <xdr:row>35</xdr:row>
      <xdr:rowOff>123487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140014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80083</xdr:rowOff>
    </xdr:from>
    <xdr:to>
      <xdr:col>6</xdr:col>
      <xdr:colOff>38100</xdr:colOff>
      <xdr:row>36</xdr:row>
      <xdr:rowOff>10233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26760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5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138957</xdr:rowOff>
    </xdr:from>
    <xdr:to>
      <xdr:col>24</xdr:col>
      <xdr:colOff>63500</xdr:colOff>
      <xdr:row>56</xdr:row>
      <xdr:rowOff>64757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68707"/>
          <a:ext cx="8382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64757</xdr:rowOff>
    </xdr:from>
    <xdr:to>
      <xdr:col>19</xdr:col>
      <xdr:colOff>177800</xdr:colOff>
      <xdr:row>57</xdr:row>
      <xdr:rowOff>2673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5957"/>
          <a:ext cx="889000" cy="10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2673</xdr:rowOff>
    </xdr:from>
    <xdr:to>
      <xdr:col>15</xdr:col>
      <xdr:colOff>50800</xdr:colOff>
      <xdr:row>57</xdr:row>
      <xdr:rowOff>72092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5323"/>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72092</xdr:rowOff>
    </xdr:from>
    <xdr:to>
      <xdr:col>10</xdr:col>
      <xdr:colOff>114300</xdr:colOff>
      <xdr:row>57</xdr:row>
      <xdr:rowOff>151320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4742"/>
          <a:ext cx="889000" cy="7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88157</xdr:rowOff>
    </xdr:from>
    <xdr:to>
      <xdr:col>24</xdr:col>
      <xdr:colOff>114300</xdr:colOff>
      <xdr:row>56</xdr:row>
      <xdr:rowOff>18307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111034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13957</xdr:rowOff>
    </xdr:from>
    <xdr:to>
      <xdr:col>20</xdr:col>
      <xdr:colOff>38100</xdr:colOff>
      <xdr:row>56</xdr:row>
      <xdr:rowOff>115557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123323</xdr:rowOff>
    </xdr:from>
    <xdr:to>
      <xdr:col>15</xdr:col>
      <xdr:colOff>101600</xdr:colOff>
      <xdr:row>57</xdr:row>
      <xdr:rowOff>53473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70000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21292</xdr:rowOff>
    </xdr:from>
    <xdr:to>
      <xdr:col>10</xdr:col>
      <xdr:colOff>165100</xdr:colOff>
      <xdr:row>57</xdr:row>
      <xdr:rowOff>122892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139419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100520</xdr:rowOff>
    </xdr:from>
    <xdr:to>
      <xdr:col>6</xdr:col>
      <xdr:colOff>38100</xdr:colOff>
      <xdr:row>58</xdr:row>
      <xdr:rowOff>30670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47197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68103</xdr:rowOff>
    </xdr:from>
    <xdr:to>
      <xdr:col>24</xdr:col>
      <xdr:colOff>63500</xdr:colOff>
      <xdr:row>77</xdr:row>
      <xdr:rowOff>79716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9753"/>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67463</xdr:rowOff>
    </xdr:from>
    <xdr:to>
      <xdr:col>19</xdr:col>
      <xdr:colOff>177800</xdr:colOff>
      <xdr:row>77</xdr:row>
      <xdr:rowOff>79716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69113"/>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49265</xdr:rowOff>
    </xdr:from>
    <xdr:to>
      <xdr:col>15</xdr:col>
      <xdr:colOff>50800</xdr:colOff>
      <xdr:row>77</xdr:row>
      <xdr:rowOff>67463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50915"/>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49265</xdr:rowOff>
    </xdr:from>
    <xdr:to>
      <xdr:col>10</xdr:col>
      <xdr:colOff>114300</xdr:colOff>
      <xdr:row>77</xdr:row>
      <xdr:rowOff>75234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50915"/>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17303</xdr:rowOff>
    </xdr:from>
    <xdr:to>
      <xdr:col>24</xdr:col>
      <xdr:colOff>114300</xdr:colOff>
      <xdr:row>77</xdr:row>
      <xdr:rowOff>118903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167180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28916</xdr:rowOff>
    </xdr:from>
    <xdr:to>
      <xdr:col>20</xdr:col>
      <xdr:colOff>38100</xdr:colOff>
      <xdr:row>77</xdr:row>
      <xdr:rowOff>130516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121643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16663</xdr:rowOff>
    </xdr:from>
    <xdr:to>
      <xdr:col>15</xdr:col>
      <xdr:colOff>101600</xdr:colOff>
      <xdr:row>77</xdr:row>
      <xdr:rowOff>118263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169915</xdr:rowOff>
    </xdr:from>
    <xdr:to>
      <xdr:col>10</xdr:col>
      <xdr:colOff>165100</xdr:colOff>
      <xdr:row>77</xdr:row>
      <xdr:rowOff>100065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91192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24434</xdr:rowOff>
    </xdr:from>
    <xdr:to>
      <xdr:col>6</xdr:col>
      <xdr:colOff>38100</xdr:colOff>
      <xdr:row>77</xdr:row>
      <xdr:rowOff>126034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117161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1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102451</xdr:rowOff>
    </xdr:from>
    <xdr:to>
      <xdr:col>24</xdr:col>
      <xdr:colOff>63500</xdr:colOff>
      <xdr:row>97</xdr:row>
      <xdr:rowOff>96329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1651"/>
          <a:ext cx="838200" cy="16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102451</xdr:rowOff>
    </xdr:from>
    <xdr:to>
      <xdr:col>19</xdr:col>
      <xdr:colOff>177800</xdr:colOff>
      <xdr:row>98</xdr:row>
      <xdr:rowOff>55207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1651"/>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55207</xdr:rowOff>
    </xdr:from>
    <xdr:to>
      <xdr:col>15</xdr:col>
      <xdr:colOff>50800</xdr:colOff>
      <xdr:row>98</xdr:row>
      <xdr:rowOff>141148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7307"/>
          <a:ext cx="8890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141148</xdr:rowOff>
    </xdr:from>
    <xdr:to>
      <xdr:col>10</xdr:col>
      <xdr:colOff>114300</xdr:colOff>
      <xdr:row>99</xdr:row>
      <xdr:rowOff>40945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43248"/>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45529</xdr:rowOff>
    </xdr:from>
    <xdr:to>
      <xdr:col>24</xdr:col>
      <xdr:colOff>114300</xdr:colOff>
      <xdr:row>97</xdr:row>
      <xdr:rowOff>147129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23956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5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51651</xdr:rowOff>
    </xdr:from>
    <xdr:to>
      <xdr:col>20</xdr:col>
      <xdr:colOff>38100</xdr:colOff>
      <xdr:row>96</xdr:row>
      <xdr:rowOff>153251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144378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4407</xdr:rowOff>
    </xdr:from>
    <xdr:to>
      <xdr:col>15</xdr:col>
      <xdr:colOff>101600</xdr:colOff>
      <xdr:row>98</xdr:row>
      <xdr:rowOff>106007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97134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8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90348</xdr:rowOff>
    </xdr:from>
    <xdr:to>
      <xdr:col>10</xdr:col>
      <xdr:colOff>165100</xdr:colOff>
      <xdr:row>99</xdr:row>
      <xdr:rowOff>20498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161595</xdr:rowOff>
    </xdr:from>
    <xdr:to>
      <xdr:col>6</xdr:col>
      <xdr:colOff>38100</xdr:colOff>
      <xdr:row>99</xdr:row>
      <xdr:rowOff>91745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82872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5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94535</xdr:rowOff>
    </xdr:from>
    <xdr:to>
      <xdr:col>55</xdr:col>
      <xdr:colOff>0</xdr:colOff>
      <xdr:row>37</xdr:row>
      <xdr:rowOff>125930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38185"/>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65775</xdr:rowOff>
    </xdr:from>
    <xdr:to>
      <xdr:col>50</xdr:col>
      <xdr:colOff>114300</xdr:colOff>
      <xdr:row>37</xdr:row>
      <xdr:rowOff>125930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380725"/>
          <a:ext cx="889000" cy="108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65775</xdr:rowOff>
    </xdr:from>
    <xdr:to>
      <xdr:col>45</xdr:col>
      <xdr:colOff>177800</xdr:colOff>
      <xdr:row>38</xdr:row>
      <xdr:rowOff>2486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380725"/>
          <a:ext cx="889000" cy="113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146863</xdr:rowOff>
    </xdr:from>
    <xdr:to>
      <xdr:col>41</xdr:col>
      <xdr:colOff>50800</xdr:colOff>
      <xdr:row>38</xdr:row>
      <xdr:rowOff>2486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90513"/>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19542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43735</xdr:rowOff>
    </xdr:from>
    <xdr:to>
      <xdr:col>55</xdr:col>
      <xdr:colOff>50800</xdr:colOff>
      <xdr:row>37</xdr:row>
      <xdr:rowOff>145335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22162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75130</xdr:rowOff>
    </xdr:from>
    <xdr:to>
      <xdr:col>50</xdr:col>
      <xdr:colOff>165100</xdr:colOff>
      <xdr:row>38</xdr:row>
      <xdr:rowOff>5280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167857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14975</xdr:rowOff>
    </xdr:from>
    <xdr:to>
      <xdr:col>46</xdr:col>
      <xdr:colOff>38100</xdr:colOff>
      <xdr:row>31</xdr:row>
      <xdr:rowOff>116575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107702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2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123136</xdr:rowOff>
    </xdr:from>
    <xdr:to>
      <xdr:col>41</xdr:col>
      <xdr:colOff>101600</xdr:colOff>
      <xdr:row>38</xdr:row>
      <xdr:rowOff>53285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66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44413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96063</xdr:rowOff>
    </xdr:from>
    <xdr:to>
      <xdr:col>36</xdr:col>
      <xdr:colOff>165100</xdr:colOff>
      <xdr:row>38</xdr:row>
      <xdr:rowOff>26212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17340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36899</xdr:rowOff>
    </xdr:from>
    <xdr:to>
      <xdr:col>55</xdr:col>
      <xdr:colOff>0</xdr:colOff>
      <xdr:row>56</xdr:row>
      <xdr:rowOff>56010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66649"/>
          <a:ext cx="838200" cy="19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36899</xdr:rowOff>
    </xdr:from>
    <xdr:to>
      <xdr:col>50</xdr:col>
      <xdr:colOff>114300</xdr:colOff>
      <xdr:row>57</xdr:row>
      <xdr:rowOff>16028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66649"/>
          <a:ext cx="889000" cy="3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46294</xdr:rowOff>
    </xdr:from>
    <xdr:to>
      <xdr:col>45</xdr:col>
      <xdr:colOff>177800</xdr:colOff>
      <xdr:row>57</xdr:row>
      <xdr:rowOff>16028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476044"/>
          <a:ext cx="889000" cy="3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46294</xdr:rowOff>
    </xdr:from>
    <xdr:to>
      <xdr:col>41</xdr:col>
      <xdr:colOff>50800</xdr:colOff>
      <xdr:row>56</xdr:row>
      <xdr:rowOff>79830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476044"/>
          <a:ext cx="889000" cy="20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5210</xdr:rowOff>
    </xdr:from>
    <xdr:to>
      <xdr:col>55</xdr:col>
      <xdr:colOff>50800</xdr:colOff>
      <xdr:row>56</xdr:row>
      <xdr:rowOff>106810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28087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157549</xdr:rowOff>
    </xdr:from>
    <xdr:to>
      <xdr:col>50</xdr:col>
      <xdr:colOff>165100</xdr:colOff>
      <xdr:row>55</xdr:row>
      <xdr:rowOff>87699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104226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1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136678</xdr:rowOff>
    </xdr:from>
    <xdr:to>
      <xdr:col>46</xdr:col>
      <xdr:colOff>38100</xdr:colOff>
      <xdr:row>57</xdr:row>
      <xdr:rowOff>66828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57955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166944</xdr:rowOff>
    </xdr:from>
    <xdr:to>
      <xdr:col>41</xdr:col>
      <xdr:colOff>101600</xdr:colOff>
      <xdr:row>55</xdr:row>
      <xdr:rowOff>97094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113621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29030</xdr:rowOff>
    </xdr:from>
    <xdr:to>
      <xdr:col>36</xdr:col>
      <xdr:colOff>165100</xdr:colOff>
      <xdr:row>56</xdr:row>
      <xdr:rowOff>130630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147157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163840</xdr:rowOff>
    </xdr:from>
    <xdr:to>
      <xdr:col>55</xdr:col>
      <xdr:colOff>0</xdr:colOff>
      <xdr:row>78</xdr:row>
      <xdr:rowOff>1397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65490"/>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163840</xdr:rowOff>
    </xdr:from>
    <xdr:to>
      <xdr:col>50</xdr:col>
      <xdr:colOff>114300</xdr:colOff>
      <xdr:row>78</xdr:row>
      <xdr:rowOff>22337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6549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165120</xdr:rowOff>
    </xdr:from>
    <xdr:to>
      <xdr:col>45</xdr:col>
      <xdr:colOff>177800</xdr:colOff>
      <xdr:row>78</xdr:row>
      <xdr:rowOff>22337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66770"/>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136454</xdr:rowOff>
    </xdr:from>
    <xdr:to>
      <xdr:col>41</xdr:col>
      <xdr:colOff>50800</xdr:colOff>
      <xdr:row>77</xdr:row>
      <xdr:rowOff>165120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8104"/>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122047</xdr:rowOff>
    </xdr:from>
    <xdr:to>
      <xdr:col>55</xdr:col>
      <xdr:colOff>50800</xdr:colOff>
      <xdr:row>78</xdr:row>
      <xdr:rowOff>52197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36974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113040</xdr:rowOff>
    </xdr:from>
    <xdr:to>
      <xdr:col>50</xdr:col>
      <xdr:colOff>165100</xdr:colOff>
      <xdr:row>78</xdr:row>
      <xdr:rowOff>43190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34317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142987</xdr:rowOff>
    </xdr:from>
    <xdr:to>
      <xdr:col>46</xdr:col>
      <xdr:colOff>38100</xdr:colOff>
      <xdr:row>78</xdr:row>
      <xdr:rowOff>73137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64264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3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114320</xdr:rowOff>
    </xdr:from>
    <xdr:to>
      <xdr:col>41</xdr:col>
      <xdr:colOff>101600</xdr:colOff>
      <xdr:row>78</xdr:row>
      <xdr:rowOff>44470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35597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40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85654</xdr:rowOff>
    </xdr:from>
    <xdr:to>
      <xdr:col>36</xdr:col>
      <xdr:colOff>165100</xdr:colOff>
      <xdr:row>78</xdr:row>
      <xdr:rowOff>15804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6931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3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168904</xdr:rowOff>
    </xdr:from>
    <xdr:to>
      <xdr:col>55</xdr:col>
      <xdr:colOff>0</xdr:colOff>
      <xdr:row>95</xdr:row>
      <xdr:rowOff>163627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285204"/>
          <a:ext cx="838200" cy="1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168904</xdr:rowOff>
    </xdr:from>
    <xdr:to>
      <xdr:col>50</xdr:col>
      <xdr:colOff>114300</xdr:colOff>
      <xdr:row>96</xdr:row>
      <xdr:rowOff>135510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285204"/>
          <a:ext cx="889000" cy="30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54414</xdr:rowOff>
    </xdr:from>
    <xdr:to>
      <xdr:col>45</xdr:col>
      <xdr:colOff>177800</xdr:colOff>
      <xdr:row>96</xdr:row>
      <xdr:rowOff>135510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342164"/>
          <a:ext cx="889000" cy="25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54414</xdr:rowOff>
    </xdr:from>
    <xdr:to>
      <xdr:col>41</xdr:col>
      <xdr:colOff>50800</xdr:colOff>
      <xdr:row>96</xdr:row>
      <xdr:rowOff>67577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42164"/>
          <a:ext cx="889000" cy="1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112827</xdr:rowOff>
    </xdr:from>
    <xdr:to>
      <xdr:col>55</xdr:col>
      <xdr:colOff>50800</xdr:colOff>
      <xdr:row>96</xdr:row>
      <xdr:rowOff>42977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0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135704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118104</xdr:rowOff>
    </xdr:from>
    <xdr:to>
      <xdr:col>50</xdr:col>
      <xdr:colOff>165100</xdr:colOff>
      <xdr:row>95</xdr:row>
      <xdr:rowOff>48254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2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64781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0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84710</xdr:rowOff>
    </xdr:from>
    <xdr:to>
      <xdr:col>46</xdr:col>
      <xdr:colOff>38100</xdr:colOff>
      <xdr:row>97</xdr:row>
      <xdr:rowOff>14860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3614</xdr:rowOff>
    </xdr:from>
    <xdr:to>
      <xdr:col>41</xdr:col>
      <xdr:colOff>101600</xdr:colOff>
      <xdr:row>95</xdr:row>
      <xdr:rowOff>105214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121741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6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16777</xdr:rowOff>
    </xdr:from>
    <xdr:to>
      <xdr:col>36</xdr:col>
      <xdr:colOff>165100</xdr:colOff>
      <xdr:row>96</xdr:row>
      <xdr:rowOff>118377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134904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5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104866</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19966"/>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104866</xdr:rowOff>
    </xdr:from>
    <xdr:to>
      <xdr:col>76</xdr:col>
      <xdr:colOff>114300</xdr:colOff>
      <xdr:row>39</xdr:row>
      <xdr:rowOff>56424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19966"/>
          <a:ext cx="889000" cy="1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56424</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429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54066</xdr:rowOff>
    </xdr:from>
    <xdr:to>
      <xdr:col>76</xdr:col>
      <xdr:colOff>165100</xdr:colOff>
      <xdr:row>38</xdr:row>
      <xdr:rowOff>155666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146793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661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5624</xdr:rowOff>
    </xdr:from>
    <xdr:to>
      <xdr:col>72</xdr:col>
      <xdr:colOff>38100</xdr:colOff>
      <xdr:row>39</xdr:row>
      <xdr:rowOff>107224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98351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84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144120</xdr:rowOff>
    </xdr:from>
    <xdr:to>
      <xdr:col>85</xdr:col>
      <xdr:colOff>127000</xdr:colOff>
      <xdr:row>76</xdr:row>
      <xdr:rowOff>151873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74320"/>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151873</xdr:rowOff>
    </xdr:from>
    <xdr:to>
      <xdr:col>81</xdr:col>
      <xdr:colOff>50800</xdr:colOff>
      <xdr:row>76</xdr:row>
      <xdr:rowOff>166999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82073"/>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166999</xdr:rowOff>
    </xdr:from>
    <xdr:to>
      <xdr:col>76</xdr:col>
      <xdr:colOff>114300</xdr:colOff>
      <xdr:row>77</xdr:row>
      <xdr:rowOff>2502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19719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2502</xdr:rowOff>
    </xdr:from>
    <xdr:to>
      <xdr:col>71</xdr:col>
      <xdr:colOff>177800</xdr:colOff>
      <xdr:row>77</xdr:row>
      <xdr:rowOff>5417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20415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93320</xdr:rowOff>
    </xdr:from>
    <xdr:to>
      <xdr:col>85</xdr:col>
      <xdr:colOff>177800</xdr:colOff>
      <xdr:row>77</xdr:row>
      <xdr:rowOff>23470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71747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101073</xdr:rowOff>
    </xdr:from>
    <xdr:to>
      <xdr:col>81</xdr:col>
      <xdr:colOff>101600</xdr:colOff>
      <xdr:row>77</xdr:row>
      <xdr:rowOff>31223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22350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116199</xdr:rowOff>
    </xdr:from>
    <xdr:to>
      <xdr:col>76</xdr:col>
      <xdr:colOff>165100</xdr:colOff>
      <xdr:row>77</xdr:row>
      <xdr:rowOff>46349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37476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123152</xdr:rowOff>
    </xdr:from>
    <xdr:to>
      <xdr:col>72</xdr:col>
      <xdr:colOff>38100</xdr:colOff>
      <xdr:row>77</xdr:row>
      <xdr:rowOff>53302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5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44429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126067</xdr:rowOff>
    </xdr:from>
    <xdr:to>
      <xdr:col>67</xdr:col>
      <xdr:colOff>101600</xdr:colOff>
      <xdr:row>77</xdr:row>
      <xdr:rowOff>56217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47344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80645</xdr:rowOff>
    </xdr:from>
    <xdr:to>
      <xdr:col>85</xdr:col>
      <xdr:colOff>127000</xdr:colOff>
      <xdr:row>96</xdr:row>
      <xdr:rowOff>38506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368395"/>
          <a:ext cx="838200" cy="1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38506</xdr:rowOff>
    </xdr:from>
    <xdr:to>
      <xdr:col>81</xdr:col>
      <xdr:colOff>50800</xdr:colOff>
      <xdr:row>96</xdr:row>
      <xdr:rowOff>114554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497706"/>
          <a:ext cx="8890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114554</xdr:rowOff>
    </xdr:from>
    <xdr:to>
      <xdr:col>76</xdr:col>
      <xdr:colOff>114300</xdr:colOff>
      <xdr:row>97</xdr:row>
      <xdr:rowOff>67348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573754"/>
          <a:ext cx="889000" cy="1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65100</xdr:rowOff>
    </xdr:from>
    <xdr:to>
      <xdr:col>71</xdr:col>
      <xdr:colOff>177800</xdr:colOff>
      <xdr:row>97</xdr:row>
      <xdr:rowOff>67348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24300"/>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29845</xdr:rowOff>
    </xdr:from>
    <xdr:to>
      <xdr:col>85</xdr:col>
      <xdr:colOff>177800</xdr:colOff>
      <xdr:row>95</xdr:row>
      <xdr:rowOff>131445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3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52722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159156</xdr:rowOff>
    </xdr:from>
    <xdr:to>
      <xdr:col>81</xdr:col>
      <xdr:colOff>101600</xdr:colOff>
      <xdr:row>96</xdr:row>
      <xdr:rowOff>89306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80433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63754</xdr:rowOff>
    </xdr:from>
    <xdr:to>
      <xdr:col>76</xdr:col>
      <xdr:colOff>165100</xdr:colOff>
      <xdr:row>96</xdr:row>
      <xdr:rowOff>165354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16548</xdr:rowOff>
    </xdr:from>
    <xdr:to>
      <xdr:col>72</xdr:col>
      <xdr:colOff>38100</xdr:colOff>
      <xdr:row>97</xdr:row>
      <xdr:rowOff>118148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109275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7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14300</xdr:rowOff>
    </xdr:from>
    <xdr:to>
      <xdr:col>67</xdr:col>
      <xdr:colOff>101600</xdr:colOff>
      <xdr:row>96</xdr:row>
      <xdr:rowOff>115900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132427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86360</xdr:rowOff>
    </xdr:from>
    <xdr:to>
      <xdr:col>116</xdr:col>
      <xdr:colOff>63500</xdr:colOff>
      <xdr:row>37</xdr:row>
      <xdr:rowOff>165227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430010"/>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150368</xdr:rowOff>
    </xdr:from>
    <xdr:to>
      <xdr:col>111</xdr:col>
      <xdr:colOff>177800</xdr:colOff>
      <xdr:row>37</xdr:row>
      <xdr:rowOff>165227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9401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108077</xdr:rowOff>
    </xdr:from>
    <xdr:to>
      <xdr:col>107</xdr:col>
      <xdr:colOff>50800</xdr:colOff>
      <xdr:row>37</xdr:row>
      <xdr:rowOff>150368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45172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28067</xdr:rowOff>
    </xdr:from>
    <xdr:to>
      <xdr:col>102</xdr:col>
      <xdr:colOff>114300</xdr:colOff>
      <xdr:row>37</xdr:row>
      <xdr:rowOff>108077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37171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140860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35560</xdr:rowOff>
    </xdr:from>
    <xdr:to>
      <xdr:col>116</xdr:col>
      <xdr:colOff>114300</xdr:colOff>
      <xdr:row>37</xdr:row>
      <xdr:rowOff>137160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13987</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5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114427</xdr:rowOff>
    </xdr:from>
    <xdr:to>
      <xdr:col>112</xdr:col>
      <xdr:colOff>38100</xdr:colOff>
      <xdr:row>38</xdr:row>
      <xdr:rowOff>44577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35704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5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99568</xdr:rowOff>
    </xdr:from>
    <xdr:to>
      <xdr:col>107</xdr:col>
      <xdr:colOff>101600</xdr:colOff>
      <xdr:row>38</xdr:row>
      <xdr:rowOff>29718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20845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57277</xdr:rowOff>
    </xdr:from>
    <xdr:to>
      <xdr:col>102</xdr:col>
      <xdr:colOff>165100</xdr:colOff>
      <xdr:row>37</xdr:row>
      <xdr:rowOff>158877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150004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148717</xdr:rowOff>
    </xdr:from>
    <xdr:to>
      <xdr:col>98</xdr:col>
      <xdr:colOff>38100</xdr:colOff>
      <xdr:row>37</xdr:row>
      <xdr:rowOff>78867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95394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48006</xdr:rowOff>
    </xdr:from>
    <xdr:to>
      <xdr:col>116</xdr:col>
      <xdr:colOff>63500</xdr:colOff>
      <xdr:row>57</xdr:row>
      <xdr:rowOff>107442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820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111379</xdr:rowOff>
    </xdr:from>
    <xdr:to>
      <xdr:col>111</xdr:col>
      <xdr:colOff>177800</xdr:colOff>
      <xdr:row>57</xdr:row>
      <xdr:rowOff>48006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712579"/>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111379</xdr:rowOff>
    </xdr:from>
    <xdr:to>
      <xdr:col>107</xdr:col>
      <xdr:colOff>50800</xdr:colOff>
      <xdr:row>57</xdr:row>
      <xdr:rowOff>16383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12579"/>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7112</xdr:rowOff>
    </xdr:from>
    <xdr:to>
      <xdr:col>102</xdr:col>
      <xdr:colOff>114300</xdr:colOff>
      <xdr:row>57</xdr:row>
      <xdr:rowOff>16383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779762"/>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56642</xdr:rowOff>
    </xdr:from>
    <xdr:to>
      <xdr:col>116</xdr:col>
      <xdr:colOff>114300</xdr:colOff>
      <xdr:row>57</xdr:row>
      <xdr:rowOff>158242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79519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8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168656</xdr:rowOff>
    </xdr:from>
    <xdr:to>
      <xdr:col>112</xdr:col>
      <xdr:colOff>38100</xdr:colOff>
      <xdr:row>57</xdr:row>
      <xdr:rowOff>98806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115333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54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60579</xdr:rowOff>
    </xdr:from>
    <xdr:to>
      <xdr:col>107</xdr:col>
      <xdr:colOff>101600</xdr:colOff>
      <xdr:row>56</xdr:row>
      <xdr:rowOff>162179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7256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4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137033</xdr:rowOff>
    </xdr:from>
    <xdr:to>
      <xdr:col>102</xdr:col>
      <xdr:colOff>165100</xdr:colOff>
      <xdr:row>57</xdr:row>
      <xdr:rowOff>67183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7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83710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5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127762</xdr:rowOff>
    </xdr:from>
    <xdr:to>
      <xdr:col>98</xdr:col>
      <xdr:colOff>38100</xdr:colOff>
      <xdr:row>57</xdr:row>
      <xdr:rowOff>57912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7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74439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50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8758</xdr:rowOff>
    </xdr:from>
    <xdr:to>
      <xdr:col>116</xdr:col>
      <xdr:colOff>63500</xdr:colOff>
      <xdr:row>76</xdr:row>
      <xdr:rowOff>60559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38958"/>
          <a:ext cx="8382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59187</xdr:rowOff>
    </xdr:from>
    <xdr:to>
      <xdr:col>111</xdr:col>
      <xdr:colOff>177800</xdr:colOff>
      <xdr:row>76</xdr:row>
      <xdr:rowOff>60559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08938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59187</xdr:rowOff>
    </xdr:from>
    <xdr:to>
      <xdr:col>107</xdr:col>
      <xdr:colOff>50800</xdr:colOff>
      <xdr:row>76</xdr:row>
      <xdr:rowOff>122692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89387"/>
          <a:ext cx="889000" cy="6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122692</xdr:rowOff>
    </xdr:from>
    <xdr:to>
      <xdr:col>102</xdr:col>
      <xdr:colOff>114300</xdr:colOff>
      <xdr:row>76</xdr:row>
      <xdr:rowOff>148112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5289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95653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129408</xdr:rowOff>
    </xdr:from>
    <xdr:to>
      <xdr:col>116</xdr:col>
      <xdr:colOff>114300</xdr:colOff>
      <xdr:row>76</xdr:row>
      <xdr:rowOff>59558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9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107835</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9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9759</xdr:rowOff>
    </xdr:from>
    <xdr:to>
      <xdr:col>112</xdr:col>
      <xdr:colOff>38100</xdr:colOff>
      <xdr:row>76</xdr:row>
      <xdr:rowOff>111359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102486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3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8387</xdr:rowOff>
    </xdr:from>
    <xdr:to>
      <xdr:col>107</xdr:col>
      <xdr:colOff>101600</xdr:colOff>
      <xdr:row>76</xdr:row>
      <xdr:rowOff>109987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101114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71892</xdr:rowOff>
    </xdr:from>
    <xdr:to>
      <xdr:col>102</xdr:col>
      <xdr:colOff>165100</xdr:colOff>
      <xdr:row>77</xdr:row>
      <xdr:rowOff>2042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164619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97312</xdr:rowOff>
    </xdr:from>
    <xdr:to>
      <xdr:col>98</xdr:col>
      <xdr:colOff>38100</xdr:colOff>
      <xdr:row>77</xdr:row>
      <xdr:rowOff>27462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18589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令和４年度の歳出決算総額は、住民一人当たり</a:t>
          </a:r>
          <a:r>
            <a:rPr kumimoji="1" lang="en-US" altLang="ja-JP" sz="1100">
              <a:solidFill>
                <a:schemeClr val="dk1"/>
              </a:solidFill>
              <a:effectLst/>
              <a:latin typeface="+mn-lt"/>
              <a:ea typeface="+mn-ea"/>
              <a:cs typeface="+mn-cs"/>
            </a:rPr>
            <a:t>392,670</a:t>
          </a:r>
          <a:r>
            <a:rPr kumimoji="1" lang="ja-JP" altLang="ja-JP" sz="1100">
              <a:solidFill>
                <a:schemeClr val="dk1"/>
              </a:solidFill>
              <a:effectLst/>
              <a:latin typeface="+mn-lt"/>
              <a:ea typeface="+mn-ea"/>
              <a:cs typeface="+mn-cs"/>
            </a:rPr>
            <a:t>円となっている。前年度と比較して人件費、物件費、維持補修費、補助費等、公債費、積立金、投資及び出資金、繰出金が増加し、扶助費、普通建設事業費（うち新規整備）、普通建設事業費（うち更新整備）、貸付金が減少している。</a:t>
          </a:r>
          <a:endParaRPr lang="ja-JP" altLang="ja-JP" sz="1400">
            <a:effectLst/>
          </a:endParaRPr>
        </a:p>
        <a:p>
          <a:r>
            <a:rPr kumimoji="1" lang="ja-JP" altLang="ja-JP" sz="1100">
              <a:solidFill>
                <a:schemeClr val="dk1"/>
              </a:solidFill>
              <a:effectLst/>
              <a:latin typeface="+mn-lt"/>
              <a:ea typeface="+mn-ea"/>
              <a:cs typeface="+mn-cs"/>
            </a:rPr>
            <a:t>　物件費については、電力・ガス・物価高騰等により、学校給食費や光熱水費の増及び新型コロナウイルス感染症対応による委託料が増となっており、住民一人当たり</a:t>
          </a:r>
          <a:r>
            <a:rPr kumimoji="1" lang="en-US" altLang="ja-JP" sz="1100">
              <a:solidFill>
                <a:schemeClr val="dk1"/>
              </a:solidFill>
              <a:effectLst/>
              <a:latin typeface="+mn-lt"/>
              <a:ea typeface="+mn-ea"/>
              <a:cs typeface="+mn-cs"/>
            </a:rPr>
            <a:t>71,039</a:t>
          </a:r>
          <a:r>
            <a:rPr kumimoji="1" lang="ja-JP" altLang="ja-JP" sz="1100">
              <a:solidFill>
                <a:schemeClr val="dk1"/>
              </a:solidFill>
              <a:effectLst/>
              <a:latin typeface="+mn-lt"/>
              <a:ea typeface="+mn-ea"/>
              <a:cs typeface="+mn-cs"/>
            </a:rPr>
            <a:t>円となっており、前年度から約</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％の増加となっている。</a:t>
          </a:r>
          <a:endParaRPr lang="ja-JP" altLang="ja-JP" sz="1400">
            <a:effectLst/>
          </a:endParaRPr>
        </a:p>
        <a:p>
          <a:r>
            <a:rPr kumimoji="1" lang="ja-JP" altLang="ja-JP" sz="1100">
              <a:solidFill>
                <a:schemeClr val="dk1"/>
              </a:solidFill>
              <a:effectLst/>
              <a:latin typeface="+mn-lt"/>
              <a:ea typeface="+mn-ea"/>
              <a:cs typeface="+mn-cs"/>
            </a:rPr>
            <a:t>　扶助費については、平成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年以降増加傾向であったが、新型コロナウイルス感染症対応である子育て世帯等臨時特別支援事業費及び住民税非課税世帯等臨時特別給付金給付事業費が減となり、住民一人当たり</a:t>
          </a:r>
          <a:r>
            <a:rPr kumimoji="1" lang="en-US" altLang="ja-JP" sz="1100">
              <a:solidFill>
                <a:schemeClr val="dk1"/>
              </a:solidFill>
              <a:effectLst/>
              <a:latin typeface="+mn-lt"/>
              <a:ea typeface="+mn-ea"/>
              <a:cs typeface="+mn-cs"/>
            </a:rPr>
            <a:t>112,915</a:t>
          </a:r>
          <a:r>
            <a:rPr kumimoji="1" lang="ja-JP" altLang="ja-JP" sz="1100">
              <a:solidFill>
                <a:schemeClr val="dk1"/>
              </a:solidFill>
              <a:effectLst/>
              <a:latin typeface="+mn-lt"/>
              <a:ea typeface="+mn-ea"/>
              <a:cs typeface="+mn-cs"/>
            </a:rPr>
            <a:t>円で、前年度から約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％の減少となっている。</a:t>
          </a:r>
          <a:endParaRPr lang="ja-JP" altLang="ja-JP" sz="1400">
            <a:effectLst/>
          </a:endParaRPr>
        </a:p>
        <a:p>
          <a:r>
            <a:rPr kumimoji="1" lang="ja-JP" altLang="ja-JP" sz="1100">
              <a:solidFill>
                <a:schemeClr val="dk1"/>
              </a:solidFill>
              <a:effectLst/>
              <a:latin typeface="+mn-lt"/>
              <a:ea typeface="+mn-ea"/>
              <a:cs typeface="+mn-cs"/>
            </a:rPr>
            <a:t>　魅力・活力あるまちづくりに向け、「藤沢市行財政改革</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基本方針」などの方針に基づき、引き続き健全財政に向けた取組に努める。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神奈川県藤沢市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445,177
437,828
69.56
180,540,590
174,807,470
5,310,391
89,177,585
82,181,116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131470</xdr:rowOff>
    </xdr:from>
    <xdr:to>
      <xdr:col>24</xdr:col>
      <xdr:colOff>63500</xdr:colOff>
      <xdr:row>38</xdr:row>
      <xdr:rowOff>159817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646570"/>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159817</xdr:rowOff>
    </xdr:from>
    <xdr:to>
      <xdr:col>19</xdr:col>
      <xdr:colOff>177800</xdr:colOff>
      <xdr:row>39</xdr:row>
      <xdr:rowOff>10313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674917"/>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10313</xdr:rowOff>
    </xdr:from>
    <xdr:to>
      <xdr:col>15</xdr:col>
      <xdr:colOff>50800</xdr:colOff>
      <xdr:row>39</xdr:row>
      <xdr:rowOff>25857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69686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1168</xdr:rowOff>
    </xdr:from>
    <xdr:to>
      <xdr:col>10</xdr:col>
      <xdr:colOff>114300</xdr:colOff>
      <xdr:row>39</xdr:row>
      <xdr:rowOff>25857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687718"/>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80670</xdr:rowOff>
    </xdr:from>
    <xdr:to>
      <xdr:col>24</xdr:col>
      <xdr:colOff>114300</xdr:colOff>
      <xdr:row>39</xdr:row>
      <xdr:rowOff>10820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167047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109017</xdr:rowOff>
    </xdr:from>
    <xdr:to>
      <xdr:col>20</xdr:col>
      <xdr:colOff>38100</xdr:colOff>
      <xdr:row>39</xdr:row>
      <xdr:rowOff>39167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30294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7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130963</xdr:rowOff>
    </xdr:from>
    <xdr:to>
      <xdr:col>15</xdr:col>
      <xdr:colOff>101600</xdr:colOff>
      <xdr:row>39</xdr:row>
      <xdr:rowOff>61113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52240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7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146507</xdr:rowOff>
    </xdr:from>
    <xdr:to>
      <xdr:col>10</xdr:col>
      <xdr:colOff>165100</xdr:colOff>
      <xdr:row>39</xdr:row>
      <xdr:rowOff>76657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6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67784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7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121818</xdr:rowOff>
    </xdr:from>
    <xdr:to>
      <xdr:col>6</xdr:col>
      <xdr:colOff>38100</xdr:colOff>
      <xdr:row>39</xdr:row>
      <xdr:rowOff>51968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3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43095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7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114151</xdr:rowOff>
    </xdr:from>
    <xdr:to>
      <xdr:col>24</xdr:col>
      <xdr:colOff>63500</xdr:colOff>
      <xdr:row>56</xdr:row>
      <xdr:rowOff>115523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53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77858</xdr:rowOff>
    </xdr:from>
    <xdr:to>
      <xdr:col>19</xdr:col>
      <xdr:colOff>177800</xdr:colOff>
      <xdr:row>56</xdr:row>
      <xdr:rowOff>115523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50358"/>
          <a:ext cx="889000" cy="106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77858</xdr:rowOff>
    </xdr:from>
    <xdr:to>
      <xdr:col>15</xdr:col>
      <xdr:colOff>50800</xdr:colOff>
      <xdr:row>56</xdr:row>
      <xdr:rowOff>72209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50358"/>
          <a:ext cx="889000" cy="10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72209</xdr:rowOff>
    </xdr:from>
    <xdr:to>
      <xdr:col>10</xdr:col>
      <xdr:colOff>114300</xdr:colOff>
      <xdr:row>56</xdr:row>
      <xdr:rowOff>160818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73409"/>
          <a:ext cx="889000" cy="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63351</xdr:rowOff>
    </xdr:from>
    <xdr:to>
      <xdr:col>24</xdr:col>
      <xdr:colOff>114300</xdr:colOff>
      <xdr:row>56</xdr:row>
      <xdr:rowOff>164951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86228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64723</xdr:rowOff>
    </xdr:from>
    <xdr:to>
      <xdr:col>20</xdr:col>
      <xdr:colOff>38100</xdr:colOff>
      <xdr:row>56</xdr:row>
      <xdr:rowOff>166323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157450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5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27058</xdr:rowOff>
    </xdr:from>
    <xdr:to>
      <xdr:col>15</xdr:col>
      <xdr:colOff>101600</xdr:colOff>
      <xdr:row>50</xdr:row>
      <xdr:rowOff>128658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145185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7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21409</xdr:rowOff>
    </xdr:from>
    <xdr:to>
      <xdr:col>10</xdr:col>
      <xdr:colOff>165100</xdr:colOff>
      <xdr:row>56</xdr:row>
      <xdr:rowOff>123009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139536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110018</xdr:rowOff>
    </xdr:from>
    <xdr:to>
      <xdr:col>6</xdr:col>
      <xdr:colOff>38100</xdr:colOff>
      <xdr:row>57</xdr:row>
      <xdr:rowOff>40168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8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16571</xdr:rowOff>
    </xdr:from>
    <xdr:to>
      <xdr:col>24</xdr:col>
      <xdr:colOff>63500</xdr:colOff>
      <xdr:row>76</xdr:row>
      <xdr:rowOff>122414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46771"/>
          <a:ext cx="838200" cy="10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16571</xdr:rowOff>
    </xdr:from>
    <xdr:to>
      <xdr:col>19</xdr:col>
      <xdr:colOff>177800</xdr:colOff>
      <xdr:row>77</xdr:row>
      <xdr:rowOff>91422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46771"/>
          <a:ext cx="889000" cy="2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91422</xdr:rowOff>
    </xdr:from>
    <xdr:to>
      <xdr:col>15</xdr:col>
      <xdr:colOff>50800</xdr:colOff>
      <xdr:row>78</xdr:row>
      <xdr:rowOff>16593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3072"/>
          <a:ext cx="889000" cy="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16593</xdr:rowOff>
    </xdr:from>
    <xdr:to>
      <xdr:col>10</xdr:col>
      <xdr:colOff>114300</xdr:colOff>
      <xdr:row>78</xdr:row>
      <xdr:rowOff>83224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9693"/>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71614</xdr:rowOff>
    </xdr:from>
    <xdr:to>
      <xdr:col>24</xdr:col>
      <xdr:colOff>114300</xdr:colOff>
      <xdr:row>77</xdr:row>
      <xdr:rowOff>1764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50041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137222</xdr:rowOff>
    </xdr:from>
    <xdr:to>
      <xdr:col>20</xdr:col>
      <xdr:colOff>38100</xdr:colOff>
      <xdr:row>76</xdr:row>
      <xdr:rowOff>67373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95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58498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8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40622</xdr:rowOff>
    </xdr:from>
    <xdr:to>
      <xdr:col>15</xdr:col>
      <xdr:colOff>101600</xdr:colOff>
      <xdr:row>77</xdr:row>
      <xdr:rowOff>142222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137243</xdr:rowOff>
    </xdr:from>
    <xdr:to>
      <xdr:col>10</xdr:col>
      <xdr:colOff>165100</xdr:colOff>
      <xdr:row>78</xdr:row>
      <xdr:rowOff>67393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58520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32424</xdr:rowOff>
    </xdr:from>
    <xdr:to>
      <xdr:col>6</xdr:col>
      <xdr:colOff>38100</xdr:colOff>
      <xdr:row>78</xdr:row>
      <xdr:rowOff>134024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125151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161950</xdr:rowOff>
    </xdr:from>
    <xdr:to>
      <xdr:col>24</xdr:col>
      <xdr:colOff>63500</xdr:colOff>
      <xdr:row>95</xdr:row>
      <xdr:rowOff>19399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278250"/>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161950</xdr:rowOff>
    </xdr:from>
    <xdr:to>
      <xdr:col>19</xdr:col>
      <xdr:colOff>177800</xdr:colOff>
      <xdr:row>97</xdr:row>
      <xdr:rowOff>46298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278250"/>
          <a:ext cx="889000" cy="3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46298</xdr:rowOff>
    </xdr:from>
    <xdr:to>
      <xdr:col>15</xdr:col>
      <xdr:colOff>50800</xdr:colOff>
      <xdr:row>97</xdr:row>
      <xdr:rowOff>57880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7694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57880</xdr:rowOff>
    </xdr:from>
    <xdr:to>
      <xdr:col>10</xdr:col>
      <xdr:colOff>114300</xdr:colOff>
      <xdr:row>97</xdr:row>
      <xdr:rowOff>124365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8530"/>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140049</xdr:rowOff>
    </xdr:from>
    <xdr:to>
      <xdr:col>24</xdr:col>
      <xdr:colOff>114300</xdr:colOff>
      <xdr:row>95</xdr:row>
      <xdr:rowOff>70199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162926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111150</xdr:rowOff>
    </xdr:from>
    <xdr:to>
      <xdr:col>20</xdr:col>
      <xdr:colOff>38100</xdr:colOff>
      <xdr:row>95</xdr:row>
      <xdr:rowOff>41300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57827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0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166948</xdr:rowOff>
    </xdr:from>
    <xdr:to>
      <xdr:col>15</xdr:col>
      <xdr:colOff>101600</xdr:colOff>
      <xdr:row>97</xdr:row>
      <xdr:rowOff>97098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113625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0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7080</xdr:rowOff>
    </xdr:from>
    <xdr:to>
      <xdr:col>10</xdr:col>
      <xdr:colOff>165100</xdr:colOff>
      <xdr:row>97</xdr:row>
      <xdr:rowOff>108680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125207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73565</xdr:rowOff>
    </xdr:from>
    <xdr:to>
      <xdr:col>6</xdr:col>
      <xdr:colOff>38100</xdr:colOff>
      <xdr:row>98</xdr:row>
      <xdr:rowOff>3715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20242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73025</xdr:rowOff>
    </xdr:from>
    <xdr:to>
      <xdr:col>54</xdr:col>
      <xdr:colOff>189865</xdr:colOff>
      <xdr:row>39</xdr:row>
      <xdr:rowOff>44069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6073775"/>
          <a:ext cx="1270" cy="65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19702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73025</xdr:rowOff>
    </xdr:from>
    <xdr:to>
      <xdr:col>55</xdr:col>
      <xdr:colOff>88900</xdr:colOff>
      <xdr:row>35</xdr:row>
      <xdr:rowOff>73025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07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32830</xdr:rowOff>
    </xdr:from>
    <xdr:to>
      <xdr:col>55</xdr:col>
      <xdr:colOff>0</xdr:colOff>
      <xdr:row>38</xdr:row>
      <xdr:rowOff>41973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4793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159910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035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xdr:rowOff>
    </xdr:from>
    <xdr:to>
      <xdr:col>55</xdr:col>
      <xdr:colOff>50800</xdr:colOff>
      <xdr:row>38</xdr:row>
      <xdr:rowOff>111633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32830</xdr:rowOff>
    </xdr:from>
    <xdr:to>
      <xdr:col>50</xdr:col>
      <xdr:colOff>114300</xdr:colOff>
      <xdr:row>38</xdr:row>
      <xdr:rowOff>33592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479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6985</xdr:rowOff>
    </xdr:from>
    <xdr:to>
      <xdr:col>50</xdr:col>
      <xdr:colOff>165100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99712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33592</xdr:rowOff>
    </xdr:from>
    <xdr:to>
      <xdr:col>45</xdr:col>
      <xdr:colOff>177800</xdr:colOff>
      <xdr:row>38</xdr:row>
      <xdr:rowOff>40449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486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10414</xdr:rowOff>
    </xdr:from>
    <xdr:to>
      <xdr:col>46</xdr:col>
      <xdr:colOff>38100</xdr:colOff>
      <xdr:row>38</xdr:row>
      <xdr:rowOff>112014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103141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128079</xdr:rowOff>
    </xdr:from>
    <xdr:to>
      <xdr:col>41</xdr:col>
      <xdr:colOff>50800</xdr:colOff>
      <xdr:row>38</xdr:row>
      <xdr:rowOff>40449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100129"/>
          <a:ext cx="8890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162433</xdr:rowOff>
    </xdr:from>
    <xdr:to>
      <xdr:col>41</xdr:col>
      <xdr:colOff>101600</xdr:colOff>
      <xdr:row>38</xdr:row>
      <xdr:rowOff>92583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0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83710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98425</xdr:rowOff>
    </xdr:from>
    <xdr:to>
      <xdr:col>36</xdr:col>
      <xdr:colOff>165100</xdr:colOff>
      <xdr:row>38</xdr:row>
      <xdr:rowOff>28575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19702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162623</xdr:rowOff>
    </xdr:from>
    <xdr:to>
      <xdr:col>55</xdr:col>
      <xdr:colOff>50800</xdr:colOff>
      <xdr:row>38</xdr:row>
      <xdr:rowOff>92773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14050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5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153479</xdr:rowOff>
    </xdr:from>
    <xdr:to>
      <xdr:col>50</xdr:col>
      <xdr:colOff>165100</xdr:colOff>
      <xdr:row>38</xdr:row>
      <xdr:rowOff>83629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100156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27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154241</xdr:rowOff>
    </xdr:from>
    <xdr:to>
      <xdr:col>46</xdr:col>
      <xdr:colOff>38100</xdr:colOff>
      <xdr:row>38</xdr:row>
      <xdr:rowOff>84392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978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100918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27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161099</xdr:rowOff>
    </xdr:from>
    <xdr:to>
      <xdr:col>41</xdr:col>
      <xdr:colOff>101600</xdr:colOff>
      <xdr:row>38</xdr:row>
      <xdr:rowOff>91249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107776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27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77279</xdr:rowOff>
    </xdr:from>
    <xdr:to>
      <xdr:col>36</xdr:col>
      <xdr:colOff>165100</xdr:colOff>
      <xdr:row>30</xdr:row>
      <xdr:rowOff>7429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04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23956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482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124155</xdr:rowOff>
    </xdr:from>
    <xdr:to>
      <xdr:col>55</xdr:col>
      <xdr:colOff>0</xdr:colOff>
      <xdr:row>57</xdr:row>
      <xdr:rowOff>124841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96805"/>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123413</xdr:rowOff>
    </xdr:from>
    <xdr:to>
      <xdr:col>50</xdr:col>
      <xdr:colOff>114300</xdr:colOff>
      <xdr:row>57</xdr:row>
      <xdr:rowOff>124841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96063"/>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123413</xdr:rowOff>
    </xdr:from>
    <xdr:to>
      <xdr:col>45</xdr:col>
      <xdr:colOff>177800</xdr:colOff>
      <xdr:row>57</xdr:row>
      <xdr:rowOff>135128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96063"/>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102610</xdr:rowOff>
    </xdr:from>
    <xdr:to>
      <xdr:col>41</xdr:col>
      <xdr:colOff>50800</xdr:colOff>
      <xdr:row>57</xdr:row>
      <xdr:rowOff>135128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75260"/>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73355</xdr:rowOff>
    </xdr:from>
    <xdr:to>
      <xdr:col>55</xdr:col>
      <xdr:colOff>50800</xdr:colOff>
      <xdr:row>58</xdr:row>
      <xdr:rowOff>3505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159732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74041</xdr:rowOff>
    </xdr:from>
    <xdr:to>
      <xdr:col>50</xdr:col>
      <xdr:colOff>165100</xdr:colOff>
      <xdr:row>58</xdr:row>
      <xdr:rowOff>4191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166768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72613</xdr:rowOff>
    </xdr:from>
    <xdr:to>
      <xdr:col>46</xdr:col>
      <xdr:colOff>38100</xdr:colOff>
      <xdr:row>58</xdr:row>
      <xdr:rowOff>2763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165340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9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84328</xdr:rowOff>
    </xdr:from>
    <xdr:to>
      <xdr:col>41</xdr:col>
      <xdr:colOff>101600</xdr:colOff>
      <xdr:row>58</xdr:row>
      <xdr:rowOff>14478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5605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51810</xdr:rowOff>
    </xdr:from>
    <xdr:to>
      <xdr:col>36</xdr:col>
      <xdr:colOff>165100</xdr:colOff>
      <xdr:row>57</xdr:row>
      <xdr:rowOff>153410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144537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23479</xdr:rowOff>
    </xdr:from>
    <xdr:to>
      <xdr:col>55</xdr:col>
      <xdr:colOff>0</xdr:colOff>
      <xdr:row>77</xdr:row>
      <xdr:rowOff>35275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5129"/>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80584</xdr:rowOff>
    </xdr:from>
    <xdr:to>
      <xdr:col>50</xdr:col>
      <xdr:colOff>114300</xdr:colOff>
      <xdr:row>77</xdr:row>
      <xdr:rowOff>23479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10784"/>
          <a:ext cx="889000" cy="1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80584</xdr:rowOff>
    </xdr:from>
    <xdr:to>
      <xdr:col>45</xdr:col>
      <xdr:colOff>177800</xdr:colOff>
      <xdr:row>77</xdr:row>
      <xdr:rowOff>66914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10784"/>
          <a:ext cx="889000" cy="1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66914</xdr:rowOff>
    </xdr:from>
    <xdr:to>
      <xdr:col>41</xdr:col>
      <xdr:colOff>50800</xdr:colOff>
      <xdr:row>77</xdr:row>
      <xdr:rowOff>79989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68564"/>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155925</xdr:rowOff>
    </xdr:from>
    <xdr:to>
      <xdr:col>55</xdr:col>
      <xdr:colOff>50800</xdr:colOff>
      <xdr:row>77</xdr:row>
      <xdr:rowOff>86075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134352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6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144129</xdr:rowOff>
    </xdr:from>
    <xdr:to>
      <xdr:col>50</xdr:col>
      <xdr:colOff>165100</xdr:colOff>
      <xdr:row>77</xdr:row>
      <xdr:rowOff>74279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65406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6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29784</xdr:rowOff>
    </xdr:from>
    <xdr:to>
      <xdr:col>46</xdr:col>
      <xdr:colOff>38100</xdr:colOff>
      <xdr:row>76</xdr:row>
      <xdr:rowOff>131384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147911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28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16114</xdr:rowOff>
    </xdr:from>
    <xdr:to>
      <xdr:col>41</xdr:col>
      <xdr:colOff>101600</xdr:colOff>
      <xdr:row>77</xdr:row>
      <xdr:rowOff>117714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108841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1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29189</xdr:rowOff>
    </xdr:from>
    <xdr:to>
      <xdr:col>36</xdr:col>
      <xdr:colOff>165100</xdr:colOff>
      <xdr:row>77</xdr:row>
      <xdr:rowOff>130789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147316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00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144196</xdr:rowOff>
    </xdr:from>
    <xdr:to>
      <xdr:col>55</xdr:col>
      <xdr:colOff>0</xdr:colOff>
      <xdr:row>95</xdr:row>
      <xdr:rowOff>33477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60496"/>
          <a:ext cx="8382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94132</xdr:rowOff>
    </xdr:from>
    <xdr:to>
      <xdr:col>50</xdr:col>
      <xdr:colOff>114300</xdr:colOff>
      <xdr:row>95</xdr:row>
      <xdr:rowOff>33477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10432"/>
          <a:ext cx="889000" cy="1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15799</xdr:rowOff>
    </xdr:from>
    <xdr:to>
      <xdr:col>45</xdr:col>
      <xdr:colOff>177800</xdr:colOff>
      <xdr:row>94</xdr:row>
      <xdr:rowOff>94132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132099"/>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15799</xdr:rowOff>
    </xdr:from>
    <xdr:to>
      <xdr:col>41</xdr:col>
      <xdr:colOff>50800</xdr:colOff>
      <xdr:row>94</xdr:row>
      <xdr:rowOff>71920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13209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93396</xdr:rowOff>
    </xdr:from>
    <xdr:to>
      <xdr:col>55</xdr:col>
      <xdr:colOff>50800</xdr:colOff>
      <xdr:row>95</xdr:row>
      <xdr:rowOff>23546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116273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6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154127</xdr:rowOff>
    </xdr:from>
    <xdr:to>
      <xdr:col>50</xdr:col>
      <xdr:colOff>165100</xdr:colOff>
      <xdr:row>95</xdr:row>
      <xdr:rowOff>84277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100804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43332</xdr:rowOff>
    </xdr:from>
    <xdr:to>
      <xdr:col>46</xdr:col>
      <xdr:colOff>38100</xdr:colOff>
      <xdr:row>94</xdr:row>
      <xdr:rowOff>144932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161459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9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136449</xdr:rowOff>
    </xdr:from>
    <xdr:to>
      <xdr:col>41</xdr:col>
      <xdr:colOff>101600</xdr:colOff>
      <xdr:row>94</xdr:row>
      <xdr:rowOff>66599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83126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8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21120</xdr:rowOff>
    </xdr:from>
    <xdr:to>
      <xdr:col>36</xdr:col>
      <xdr:colOff>165100</xdr:colOff>
      <xdr:row>94</xdr:row>
      <xdr:rowOff>122720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139247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18651</xdr:rowOff>
    </xdr:from>
    <xdr:to>
      <xdr:col>85</xdr:col>
      <xdr:colOff>127000</xdr:colOff>
      <xdr:row>37</xdr:row>
      <xdr:rowOff>10704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90851"/>
          <a:ext cx="838200" cy="1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91041</xdr:rowOff>
    </xdr:from>
    <xdr:to>
      <xdr:col>81</xdr:col>
      <xdr:colOff>50800</xdr:colOff>
      <xdr:row>37</xdr:row>
      <xdr:rowOff>10704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63241"/>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143292</xdr:rowOff>
    </xdr:from>
    <xdr:to>
      <xdr:col>76</xdr:col>
      <xdr:colOff>114300</xdr:colOff>
      <xdr:row>36</xdr:row>
      <xdr:rowOff>91041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44042"/>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143292</xdr:rowOff>
    </xdr:from>
    <xdr:to>
      <xdr:col>71</xdr:col>
      <xdr:colOff>177800</xdr:colOff>
      <xdr:row>36</xdr:row>
      <xdr:rowOff>68072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144042"/>
          <a:ext cx="889000" cy="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139301</xdr:rowOff>
    </xdr:from>
    <xdr:to>
      <xdr:col>85</xdr:col>
      <xdr:colOff>177800</xdr:colOff>
      <xdr:row>36</xdr:row>
      <xdr:rowOff>69451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162178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131354</xdr:rowOff>
    </xdr:from>
    <xdr:to>
      <xdr:col>81</xdr:col>
      <xdr:colOff>101600</xdr:colOff>
      <xdr:row>37</xdr:row>
      <xdr:rowOff>61504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78031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40241</xdr:rowOff>
    </xdr:from>
    <xdr:to>
      <xdr:col>76</xdr:col>
      <xdr:colOff>165100</xdr:colOff>
      <xdr:row>36</xdr:row>
      <xdr:rowOff>141841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158368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98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92492</xdr:rowOff>
    </xdr:from>
    <xdr:to>
      <xdr:col>72</xdr:col>
      <xdr:colOff>38100</xdr:colOff>
      <xdr:row>36</xdr:row>
      <xdr:rowOff>22642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17272</xdr:rowOff>
    </xdr:from>
    <xdr:to>
      <xdr:col>67</xdr:col>
      <xdr:colOff>101600</xdr:colOff>
      <xdr:row>36</xdr:row>
      <xdr:rowOff>118872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135399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33439</xdr:rowOff>
    </xdr:from>
    <xdr:to>
      <xdr:col>85</xdr:col>
      <xdr:colOff>127000</xdr:colOff>
      <xdr:row>57</xdr:row>
      <xdr:rowOff>47307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06089"/>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47307</xdr:rowOff>
    </xdr:from>
    <xdr:to>
      <xdr:col>81</xdr:col>
      <xdr:colOff>50800</xdr:colOff>
      <xdr:row>57</xdr:row>
      <xdr:rowOff>105201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19957"/>
          <a:ext cx="889000" cy="5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105201</xdr:rowOff>
    </xdr:from>
    <xdr:to>
      <xdr:col>76</xdr:col>
      <xdr:colOff>114300</xdr:colOff>
      <xdr:row>58</xdr:row>
      <xdr:rowOff>6617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77851"/>
          <a:ext cx="889000" cy="7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6617</xdr:rowOff>
    </xdr:from>
    <xdr:to>
      <xdr:col>71</xdr:col>
      <xdr:colOff>177800</xdr:colOff>
      <xdr:row>58</xdr:row>
      <xdr:rowOff>42259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50717"/>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154089</xdr:rowOff>
    </xdr:from>
    <xdr:to>
      <xdr:col>85</xdr:col>
      <xdr:colOff>177800</xdr:colOff>
      <xdr:row>57</xdr:row>
      <xdr:rowOff>84239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132516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167957</xdr:rowOff>
    </xdr:from>
    <xdr:to>
      <xdr:col>81</xdr:col>
      <xdr:colOff>101600</xdr:colOff>
      <xdr:row>57</xdr:row>
      <xdr:rowOff>98107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89234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54401</xdr:rowOff>
    </xdr:from>
    <xdr:to>
      <xdr:col>76</xdr:col>
      <xdr:colOff>165100</xdr:colOff>
      <xdr:row>57</xdr:row>
      <xdr:rowOff>156001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127267</xdr:rowOff>
    </xdr:from>
    <xdr:to>
      <xdr:col>72</xdr:col>
      <xdr:colOff>38100</xdr:colOff>
      <xdr:row>58</xdr:row>
      <xdr:rowOff>57417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48544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162909</xdr:rowOff>
    </xdr:from>
    <xdr:to>
      <xdr:col>67</xdr:col>
      <xdr:colOff>101600</xdr:colOff>
      <xdr:row>58</xdr:row>
      <xdr:rowOff>93059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84186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104866</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77966"/>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104866</xdr:rowOff>
    </xdr:from>
    <xdr:to>
      <xdr:col>76</xdr:col>
      <xdr:colOff>114300</xdr:colOff>
      <xdr:row>79</xdr:row>
      <xdr:rowOff>56424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77966"/>
          <a:ext cx="889000" cy="1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56424</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009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54066</xdr:rowOff>
    </xdr:from>
    <xdr:to>
      <xdr:col>76</xdr:col>
      <xdr:colOff>165100</xdr:colOff>
      <xdr:row>78</xdr:row>
      <xdr:rowOff>155666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146793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5624</xdr:rowOff>
    </xdr:from>
    <xdr:to>
      <xdr:col>72</xdr:col>
      <xdr:colOff>38100</xdr:colOff>
      <xdr:row>79</xdr:row>
      <xdr:rowOff>107224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98351</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429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144101</xdr:rowOff>
    </xdr:from>
    <xdr:to>
      <xdr:col>85</xdr:col>
      <xdr:colOff>127000</xdr:colOff>
      <xdr:row>96</xdr:row>
      <xdr:rowOff>151854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3301"/>
          <a:ext cx="8382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151854</xdr:rowOff>
    </xdr:from>
    <xdr:to>
      <xdr:col>81</xdr:col>
      <xdr:colOff>50800</xdr:colOff>
      <xdr:row>96</xdr:row>
      <xdr:rowOff>166979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11054"/>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166979</xdr:rowOff>
    </xdr:from>
    <xdr:to>
      <xdr:col>76</xdr:col>
      <xdr:colOff>114300</xdr:colOff>
      <xdr:row>97</xdr:row>
      <xdr:rowOff>2445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6179"/>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2445</xdr:rowOff>
    </xdr:from>
    <xdr:to>
      <xdr:col>71</xdr:col>
      <xdr:colOff>177800</xdr:colOff>
      <xdr:row>97</xdr:row>
      <xdr:rowOff>5359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33095"/>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93301</xdr:rowOff>
    </xdr:from>
    <xdr:to>
      <xdr:col>85</xdr:col>
      <xdr:colOff>177800</xdr:colOff>
      <xdr:row>97</xdr:row>
      <xdr:rowOff>23451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71728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101054</xdr:rowOff>
    </xdr:from>
    <xdr:to>
      <xdr:col>81</xdr:col>
      <xdr:colOff>101600</xdr:colOff>
      <xdr:row>97</xdr:row>
      <xdr:rowOff>31204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22331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116179</xdr:rowOff>
    </xdr:from>
    <xdr:to>
      <xdr:col>76</xdr:col>
      <xdr:colOff>165100</xdr:colOff>
      <xdr:row>97</xdr:row>
      <xdr:rowOff>46329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123095</xdr:rowOff>
    </xdr:from>
    <xdr:to>
      <xdr:col>72</xdr:col>
      <xdr:colOff>38100</xdr:colOff>
      <xdr:row>97</xdr:row>
      <xdr:rowOff>53245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44372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126009</xdr:rowOff>
    </xdr:from>
    <xdr:to>
      <xdr:col>67</xdr:col>
      <xdr:colOff>101600</xdr:colOff>
      <xdr:row>97</xdr:row>
      <xdr:rowOff>56159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47286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令和４年度の財政規模は、普通会計では対前年度比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減となったが、これは前年度に実施した新型コロナウイルス感染症対応の子育て世帯や住民税非課税世帯等を対象とした臨時特別給付金事業の減によるものである。令和４年度は民生費のほか、衛生費、労働費、商工費が減となっており、土木費、消防費、教育費などが増となっている。</a:t>
          </a:r>
          <a:endParaRPr lang="ja-JP" altLang="ja-JP" sz="1400">
            <a:effectLst/>
          </a:endParaRPr>
        </a:p>
        <a:p>
          <a:r>
            <a:rPr kumimoji="1" lang="ja-JP" altLang="ja-JP" sz="1100">
              <a:solidFill>
                <a:schemeClr val="dk1"/>
              </a:solidFill>
              <a:effectLst/>
              <a:latin typeface="+mn-lt"/>
              <a:ea typeface="+mn-ea"/>
              <a:cs typeface="+mn-cs"/>
            </a:rPr>
            <a:t>　主な増加した事業費の要因については、土木費については、住宅環境整備や北部第二（三地区）土地区画整理事業費特別会計への繰出金などにより増となり、住民一人当たり</a:t>
          </a:r>
          <a:r>
            <a:rPr kumimoji="1" lang="en-US" altLang="ja-JP" sz="1100">
              <a:solidFill>
                <a:schemeClr val="dk1"/>
              </a:solidFill>
              <a:effectLst/>
              <a:latin typeface="+mn-lt"/>
              <a:ea typeface="+mn-ea"/>
              <a:cs typeface="+mn-cs"/>
            </a:rPr>
            <a:t>39,882</a:t>
          </a:r>
          <a:r>
            <a:rPr kumimoji="1" lang="ja-JP" altLang="ja-JP" sz="1100">
              <a:solidFill>
                <a:schemeClr val="dk1"/>
              </a:solidFill>
              <a:effectLst/>
              <a:latin typeface="+mn-lt"/>
              <a:ea typeface="+mn-ea"/>
              <a:cs typeface="+mn-cs"/>
            </a:rPr>
            <a:t>円となっている。消防費については、隔年で実施している消防指令システム等の更新などにより増となり、住民一人当たり</a:t>
          </a:r>
          <a:r>
            <a:rPr kumimoji="1" lang="en-US" altLang="ja-JP" sz="1100">
              <a:solidFill>
                <a:schemeClr val="dk1"/>
              </a:solidFill>
              <a:effectLst/>
              <a:latin typeface="+mn-lt"/>
              <a:ea typeface="+mn-ea"/>
              <a:cs typeface="+mn-cs"/>
            </a:rPr>
            <a:t>14,462</a:t>
          </a:r>
          <a:r>
            <a:rPr kumimoji="1" lang="ja-JP" altLang="ja-JP" sz="1100">
              <a:solidFill>
                <a:schemeClr val="dk1"/>
              </a:solidFill>
              <a:effectLst/>
              <a:latin typeface="+mn-lt"/>
              <a:ea typeface="+mn-ea"/>
              <a:cs typeface="+mn-cs"/>
            </a:rPr>
            <a:t>円となっている。一方、減少した事業費の要因については、民生費は子育て世帯等臨時特別支援事業や住民税非課税世帯等臨時特別給付金給付事業が終了したことにより、平成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年以降初めて前年度と比較して約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％減の住民一人当たり</a:t>
          </a:r>
          <a:r>
            <a:rPr kumimoji="1" lang="en-US" altLang="ja-JP" sz="1100">
              <a:solidFill>
                <a:schemeClr val="dk1"/>
              </a:solidFill>
              <a:effectLst/>
              <a:latin typeface="+mn-lt"/>
              <a:ea typeface="+mn-ea"/>
              <a:cs typeface="+mn-cs"/>
            </a:rPr>
            <a:t>165,088</a:t>
          </a:r>
          <a:r>
            <a:rPr kumimoji="1" lang="ja-JP" altLang="ja-JP" sz="1100">
              <a:solidFill>
                <a:schemeClr val="dk1"/>
              </a:solidFill>
              <a:effectLst/>
              <a:latin typeface="+mn-lt"/>
              <a:ea typeface="+mn-ea"/>
              <a:cs typeface="+mn-cs"/>
            </a:rPr>
            <a:t>円となっている。衛生費については、北部環境事業所新２号炉の建設工事終了に伴い減となっている。</a:t>
          </a:r>
          <a:endParaRPr lang="ja-JP" altLang="ja-JP" sz="1400">
            <a:effectLst/>
          </a:endParaRPr>
        </a:p>
        <a:p>
          <a:r>
            <a:rPr kumimoji="1" lang="ja-JP" altLang="ja-JP" sz="1100">
              <a:solidFill>
                <a:schemeClr val="dk1"/>
              </a:solidFill>
              <a:effectLst/>
              <a:latin typeface="+mn-lt"/>
              <a:ea typeface="+mn-ea"/>
              <a:cs typeface="+mn-cs"/>
            </a:rPr>
            <a:t>　本市の中長期的な財政見通しとしては、市税収入は人口の増加に伴う納税義務者数の増加などにより、令和４年度からの５年間に各年度</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億円を上回る収入を見込んでいる。また、歳出については、社会保障関係費の増に伴い民生費の増加が見込まれるとともに、公共施設再整備や新たな都市基盤整備などによる土木費及び公債費の増加が見込まれる。中長期的な視点による計画的な財政運営を行うことが必要であり、優先順位を踏まえた計画的な事業実施による財政負担の平準化や、事業見直し等により、引き続き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令和４年度末の財政調整基金残高は、</a:t>
          </a:r>
          <a:r>
            <a:rPr kumimoji="1" lang="en-US" altLang="ja-JP" sz="1100">
              <a:solidFill>
                <a:schemeClr val="dk1"/>
              </a:solidFill>
              <a:effectLst/>
              <a:latin typeface="+mn-lt"/>
              <a:ea typeface="+mn-ea"/>
              <a:cs typeface="+mn-cs"/>
            </a:rPr>
            <a:t>3,477</a:t>
          </a:r>
          <a:r>
            <a:rPr kumimoji="1" lang="ja-JP" altLang="ja-JP" sz="1100">
              <a:solidFill>
                <a:schemeClr val="dk1"/>
              </a:solidFill>
              <a:effectLst/>
              <a:latin typeface="+mn-lt"/>
              <a:ea typeface="+mn-ea"/>
              <a:cs typeface="+mn-cs"/>
            </a:rPr>
            <a:t>百万円の積み立てと</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百万円の取り崩しを行った結果、</a:t>
          </a:r>
          <a:r>
            <a:rPr kumimoji="1" lang="en-US" altLang="ja-JP" sz="1100">
              <a:solidFill>
                <a:schemeClr val="dk1"/>
              </a:solidFill>
              <a:effectLst/>
              <a:latin typeface="+mn-lt"/>
              <a:ea typeface="+mn-ea"/>
              <a:cs typeface="+mn-cs"/>
            </a:rPr>
            <a:t>12,837</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実質収支に関しては、歳入減が歳出減を上回ったため、前年度と比較して約</a:t>
          </a:r>
          <a:r>
            <a:rPr kumimoji="1" lang="en-US" altLang="ja-JP" sz="1100">
              <a:solidFill>
                <a:schemeClr val="dk1"/>
              </a:solidFill>
              <a:effectLst/>
              <a:latin typeface="+mn-lt"/>
              <a:ea typeface="+mn-ea"/>
              <a:cs typeface="+mn-cs"/>
            </a:rPr>
            <a:t>1,483</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令和４年度は、実質収支は黒字となっているが、前年度に比べ大幅に減となっているため、単年度収支は</a:t>
          </a:r>
          <a:r>
            <a:rPr kumimoji="1" lang="en-US" altLang="ja-JP" sz="1100">
              <a:solidFill>
                <a:schemeClr val="dk1"/>
              </a:solidFill>
              <a:effectLst/>
              <a:latin typeface="+mn-lt"/>
              <a:ea typeface="+mn-ea"/>
              <a:cs typeface="+mn-cs"/>
            </a:rPr>
            <a:t>1,444</a:t>
          </a:r>
          <a:r>
            <a:rPr kumimoji="1" lang="ja-JP" altLang="ja-JP" sz="1100">
              <a:solidFill>
                <a:schemeClr val="dk1"/>
              </a:solidFill>
              <a:effectLst/>
              <a:latin typeface="+mn-lt"/>
              <a:ea typeface="+mn-ea"/>
              <a:cs typeface="+mn-cs"/>
            </a:rPr>
            <a:t>百万円の赤字となり、実質単年度収支も赤字となっている。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北部第二（三地区）土地区画整理事業は、今後も市財政に多大な負担をかけることが予測されるため、事業の推進に当たっては、事業収支の均衡に留意しつつ施行期間内の完了に向け努める。</a:t>
          </a:r>
          <a:endParaRPr lang="ja-JP" altLang="ja-JP" sz="1400">
            <a:effectLst/>
          </a:endParaRPr>
        </a:p>
        <a:p>
          <a:r>
            <a:rPr kumimoji="1" lang="ja-JP" altLang="ja-JP" sz="1100">
              <a:solidFill>
                <a:schemeClr val="dk1"/>
              </a:solidFill>
              <a:effectLst/>
              <a:latin typeface="+mn-lt"/>
              <a:ea typeface="+mn-ea"/>
              <a:cs typeface="+mn-cs"/>
            </a:rPr>
            <a:t>　国民健康保険事業及び介護保険事業については、医療費、保険給付費の増加傾向や保険料収入の伸び悩みなど厳しい状況が続くことから、適正な執行管理による財政の健全化を維持し、一層の業務の効率化に努める。</a:t>
          </a:r>
          <a:endParaRPr lang="ja-JP" altLang="ja-JP" sz="1400">
            <a:effectLst/>
          </a:endParaRPr>
        </a:p>
        <a:p>
          <a:r>
            <a:rPr kumimoji="1" lang="ja-JP" altLang="ja-JP" sz="1100">
              <a:solidFill>
                <a:schemeClr val="dk1"/>
              </a:solidFill>
              <a:effectLst/>
              <a:latin typeface="+mn-lt"/>
              <a:ea typeface="+mn-ea"/>
              <a:cs typeface="+mn-cs"/>
            </a:rPr>
            <a:t>　令和４年度の市民病院事業において、総収益は</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％）、総費用は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％）、それぞれ前年度と比べて減少しているものの、収支差引額</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百万円の純利益を生じている。健全経営の観点から収益の増加及び費用の縮減に努める。</a:t>
          </a:r>
          <a:endParaRPr lang="ja-JP" altLang="ja-JP" sz="1400">
            <a:effectLst/>
          </a:endParaRPr>
        </a:p>
        <a:p>
          <a:r>
            <a:rPr kumimoji="1" lang="ja-JP" altLang="ja-JP" sz="1100">
              <a:solidFill>
                <a:schemeClr val="dk1"/>
              </a:solidFill>
              <a:effectLst/>
              <a:latin typeface="+mn-lt"/>
              <a:ea typeface="+mn-ea"/>
              <a:cs typeface="+mn-cs"/>
            </a:rPr>
            <a:t>　また、下水道事業費では、総収益は</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％）増加し、総費用が</a:t>
          </a:r>
          <a:r>
            <a:rPr kumimoji="1" lang="en-US" altLang="ja-JP" sz="1100">
              <a:solidFill>
                <a:schemeClr val="dk1"/>
              </a:solidFill>
              <a:effectLst/>
              <a:latin typeface="+mn-lt"/>
              <a:ea typeface="+mn-ea"/>
              <a:cs typeface="+mn-cs"/>
            </a:rPr>
            <a:t>539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％）増加した結果、収支差引額</a:t>
          </a:r>
          <a:r>
            <a:rPr kumimoji="1" lang="en-US" altLang="ja-JP" sz="1100">
              <a:solidFill>
                <a:schemeClr val="dk1"/>
              </a:solidFill>
              <a:effectLst/>
              <a:latin typeface="+mn-lt"/>
              <a:ea typeface="+mn-ea"/>
              <a:cs typeface="+mn-cs"/>
            </a:rPr>
            <a:t>501</a:t>
          </a:r>
          <a:r>
            <a:rPr kumimoji="1" lang="ja-JP" altLang="ja-JP" sz="1100">
              <a:solidFill>
                <a:schemeClr val="dk1"/>
              </a:solidFill>
              <a:effectLst/>
              <a:latin typeface="+mn-lt"/>
              <a:ea typeface="+mn-ea"/>
              <a:cs typeface="+mn-cs"/>
            </a:rPr>
            <a:t>百万円の純利益を生じている。本市下水道政策の中長期的課題に対応した経営方針に基づき、事業効果、コスト、リスクのバランスを考慮した健全経営に努める。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 thickBot="1" x14ac:dyDescent="0.25">
      <c r="B2" s="178" t="s">
        <v>83</v>
      </c>
      <c r="C2" s="178"/>
      <c r="D2" s="179"/>
    </row>
    <row r="3" spans="1:119" ht="18.75" customHeight="1" thickBot="1" x14ac:dyDescent="0.25">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180540590</v>
      </c>
      <c r="BO4" s="449"/>
      <c r="BP4" s="449"/>
      <c r="BQ4" s="449"/>
      <c r="BR4" s="449"/>
      <c r="BS4" s="449"/>
      <c r="BT4" s="449"/>
      <c r="BU4" s="450"/>
      <c r="BV4" s="448">
        <v>184237255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v>
      </c>
      <c r="CU4" s="589"/>
      <c r="CV4" s="589"/>
      <c r="CW4" s="589"/>
      <c r="CX4" s="589"/>
      <c r="CY4" s="589"/>
      <c r="CZ4" s="589"/>
      <c r="DA4" s="590"/>
      <c r="DB4" s="588">
        <v>8</v>
      </c>
      <c r="DC4" s="589"/>
      <c r="DD4" s="589"/>
      <c r="DE4" s="589"/>
      <c r="DF4" s="589"/>
      <c r="DG4" s="589"/>
      <c r="DH4" s="589"/>
      <c r="DI4" s="590"/>
    </row>
    <row r="5" spans="1:119" ht="18.75" customHeight="1" x14ac:dyDescent="0.2">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174807470</v>
      </c>
      <c r="BO5" s="420"/>
      <c r="BP5" s="420"/>
      <c r="BQ5" s="420"/>
      <c r="BR5" s="420"/>
      <c r="BS5" s="420"/>
      <c r="BT5" s="420"/>
      <c r="BU5" s="421"/>
      <c r="BV5" s="419">
        <v>177139296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92.6</v>
      </c>
      <c r="CU5" s="417"/>
      <c r="CV5" s="417"/>
      <c r="CW5" s="417"/>
      <c r="CX5" s="417"/>
      <c r="CY5" s="417"/>
      <c r="CZ5" s="417"/>
      <c r="DA5" s="418"/>
      <c r="DB5" s="416">
        <v>92.7</v>
      </c>
      <c r="DC5" s="417"/>
      <c r="DD5" s="417"/>
      <c r="DE5" s="417"/>
      <c r="DF5" s="417"/>
      <c r="DG5" s="417"/>
      <c r="DH5" s="417"/>
      <c r="DI5" s="418"/>
    </row>
    <row r="6" spans="1:119" ht="18.75" customHeight="1" x14ac:dyDescent="0.2">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5733120</v>
      </c>
      <c r="BO6" s="420"/>
      <c r="BP6" s="420"/>
      <c r="BQ6" s="420"/>
      <c r="BR6" s="420"/>
      <c r="BS6" s="420"/>
      <c r="BT6" s="420"/>
      <c r="BU6" s="421"/>
      <c r="BV6" s="419">
        <v>7097959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92.6</v>
      </c>
      <c r="CU6" s="563"/>
      <c r="CV6" s="563"/>
      <c r="CW6" s="563"/>
      <c r="CX6" s="563"/>
      <c r="CY6" s="563"/>
      <c r="CZ6" s="563"/>
      <c r="DA6" s="564"/>
      <c r="DB6" s="562">
        <v>92.7</v>
      </c>
      <c r="DC6" s="563"/>
      <c r="DD6" s="563"/>
      <c r="DE6" s="563"/>
      <c r="DF6" s="563"/>
      <c r="DG6" s="563"/>
      <c r="DH6" s="563"/>
      <c r="DI6" s="564"/>
    </row>
    <row r="7" spans="1:119" ht="18.75" customHeight="1" x14ac:dyDescent="0.2">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422729</v>
      </c>
      <c r="BO7" s="420"/>
      <c r="BP7" s="420"/>
      <c r="BQ7" s="420"/>
      <c r="BR7" s="420"/>
      <c r="BS7" s="420"/>
      <c r="BT7" s="420"/>
      <c r="BU7" s="421"/>
      <c r="BV7" s="419">
        <v>304735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89177585</v>
      </c>
      <c r="CU7" s="420"/>
      <c r="CV7" s="420"/>
      <c r="CW7" s="420"/>
      <c r="CX7" s="420"/>
      <c r="CY7" s="420"/>
      <c r="CZ7" s="420"/>
      <c r="DA7" s="421"/>
      <c r="DB7" s="419">
        <v>85077898</v>
      </c>
      <c r="DC7" s="420"/>
      <c r="DD7" s="420"/>
      <c r="DE7" s="420"/>
      <c r="DF7" s="420"/>
      <c r="DG7" s="420"/>
      <c r="DH7" s="420"/>
      <c r="DI7" s="421"/>
    </row>
    <row r="8" spans="1:119" ht="18.75" customHeight="1" thickBot="1" x14ac:dyDescent="0.25">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5310391</v>
      </c>
      <c r="BO8" s="420"/>
      <c r="BP8" s="420"/>
      <c r="BQ8" s="420"/>
      <c r="BR8" s="420"/>
      <c r="BS8" s="420"/>
      <c r="BT8" s="420"/>
      <c r="BU8" s="421"/>
      <c r="BV8" s="419">
        <v>6793224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1.05</v>
      </c>
      <c r="CU8" s="523"/>
      <c r="CV8" s="523"/>
      <c r="CW8" s="523"/>
      <c r="CX8" s="523"/>
      <c r="CY8" s="523"/>
      <c r="CZ8" s="523"/>
      <c r="DA8" s="524"/>
      <c r="DB8" s="522">
        <v>1.06</v>
      </c>
      <c r="DC8" s="523"/>
      <c r="DD8" s="523"/>
      <c r="DE8" s="523"/>
      <c r="DF8" s="523"/>
      <c r="DG8" s="523"/>
      <c r="DH8" s="523"/>
      <c r="DI8" s="524"/>
    </row>
    <row r="9" spans="1:119" ht="18.75" customHeight="1" thickBot="1" x14ac:dyDescent="0.25">
      <c r="A9" s="177"/>
      <c r="B9" s="551" t="s">
        <v>115</v>
      </c>
      <c r="C9" s="552"/>
      <c r="D9" s="552"/>
      <c r="E9" s="552"/>
      <c r="F9" s="552"/>
      <c r="G9" s="552"/>
      <c r="H9" s="552"/>
      <c r="I9" s="552"/>
      <c r="J9" s="552"/>
      <c r="K9" s="470"/>
      <c r="L9" s="553" t="s">
        <v>116</v>
      </c>
      <c r="M9" s="554"/>
      <c r="N9" s="554"/>
      <c r="O9" s="554"/>
      <c r="P9" s="554"/>
      <c r="Q9" s="555"/>
      <c r="R9" s="556">
        <v>436905</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-1443998</v>
      </c>
      <c r="BO9" s="420"/>
      <c r="BP9" s="420"/>
      <c r="BQ9" s="420"/>
      <c r="BR9" s="420"/>
      <c r="BS9" s="420"/>
      <c r="BT9" s="420"/>
      <c r="BU9" s="421"/>
      <c r="BV9" s="419">
        <v>1831126</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8.5</v>
      </c>
      <c r="CU9" s="417"/>
      <c r="CV9" s="417"/>
      <c r="CW9" s="417"/>
      <c r="CX9" s="417"/>
      <c r="CY9" s="417"/>
      <c r="CZ9" s="417"/>
      <c r="DA9" s="418"/>
      <c r="DB9" s="416">
        <v>8.6999999999999993</v>
      </c>
      <c r="DC9" s="417"/>
      <c r="DD9" s="417"/>
      <c r="DE9" s="417"/>
      <c r="DF9" s="417"/>
      <c r="DG9" s="417"/>
      <c r="DH9" s="417"/>
      <c r="DI9" s="418"/>
    </row>
    <row r="10" spans="1:119" ht="18.75" customHeight="1" thickBot="1" x14ac:dyDescent="0.25">
      <c r="A10" s="177"/>
      <c r="B10" s="551"/>
      <c r="C10" s="552"/>
      <c r="D10" s="552"/>
      <c r="E10" s="552"/>
      <c r="F10" s="552"/>
      <c r="G10" s="552"/>
      <c r="H10" s="552"/>
      <c r="I10" s="552"/>
      <c r="J10" s="552"/>
      <c r="K10" s="470"/>
      <c r="L10" s="375" t="s">
        <v>122</v>
      </c>
      <c r="M10" s="376"/>
      <c r="N10" s="376"/>
      <c r="O10" s="376"/>
      <c r="P10" s="376"/>
      <c r="Q10" s="377"/>
      <c r="R10" s="372">
        <v>423894</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119</v>
      </c>
      <c r="AV10" s="478"/>
      <c r="AW10" s="478"/>
      <c r="AX10" s="478"/>
      <c r="AY10" s="433" t="s">
        <v>124</v>
      </c>
      <c r="AZ10" s="434"/>
      <c r="BA10" s="434"/>
      <c r="BB10" s="434"/>
      <c r="BC10" s="434"/>
      <c r="BD10" s="434"/>
      <c r="BE10" s="434"/>
      <c r="BF10" s="434"/>
      <c r="BG10" s="434"/>
      <c r="BH10" s="434"/>
      <c r="BI10" s="434"/>
      <c r="BJ10" s="434"/>
      <c r="BK10" s="434"/>
      <c r="BL10" s="434"/>
      <c r="BM10" s="435"/>
      <c r="BN10" s="419">
        <v>3477211</v>
      </c>
      <c r="BO10" s="420"/>
      <c r="BP10" s="420"/>
      <c r="BQ10" s="420"/>
      <c r="BR10" s="420"/>
      <c r="BS10" s="420"/>
      <c r="BT10" s="420"/>
      <c r="BU10" s="421"/>
      <c r="BV10" s="419">
        <v>3930007</v>
      </c>
      <c r="BW10" s="420"/>
      <c r="BX10" s="420"/>
      <c r="BY10" s="420"/>
      <c r="BZ10" s="420"/>
      <c r="CA10" s="420"/>
      <c r="CB10" s="420"/>
      <c r="CC10" s="421"/>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2">
      <c r="A12" s="177"/>
      <c r="B12" s="525" t="s">
        <v>133</v>
      </c>
      <c r="C12" s="526"/>
      <c r="D12" s="526"/>
      <c r="E12" s="526"/>
      <c r="F12" s="526"/>
      <c r="G12" s="526"/>
      <c r="H12" s="526"/>
      <c r="I12" s="526"/>
      <c r="J12" s="526"/>
      <c r="K12" s="527"/>
      <c r="L12" s="534" t="s">
        <v>134</v>
      </c>
      <c r="M12" s="535"/>
      <c r="N12" s="535"/>
      <c r="O12" s="535"/>
      <c r="P12" s="535"/>
      <c r="Q12" s="536"/>
      <c r="R12" s="537">
        <v>445177</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129</v>
      </c>
      <c r="AV12" s="478"/>
      <c r="AW12" s="478"/>
      <c r="AX12" s="478"/>
      <c r="AY12" s="433" t="s">
        <v>138</v>
      </c>
      <c r="AZ12" s="434"/>
      <c r="BA12" s="434"/>
      <c r="BB12" s="434"/>
      <c r="BC12" s="434"/>
      <c r="BD12" s="434"/>
      <c r="BE12" s="434"/>
      <c r="BF12" s="434"/>
      <c r="BG12" s="434"/>
      <c r="BH12" s="434"/>
      <c r="BI12" s="434"/>
      <c r="BJ12" s="434"/>
      <c r="BK12" s="434"/>
      <c r="BL12" s="434"/>
      <c r="BM12" s="435"/>
      <c r="BN12" s="419">
        <v>3000000</v>
      </c>
      <c r="BO12" s="420"/>
      <c r="BP12" s="420"/>
      <c r="BQ12" s="420"/>
      <c r="BR12" s="420"/>
      <c r="BS12" s="420"/>
      <c r="BT12" s="420"/>
      <c r="BU12" s="421"/>
      <c r="BV12" s="419">
        <v>5200000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132</v>
      </c>
      <c r="DC12" s="523"/>
      <c r="DD12" s="523"/>
      <c r="DE12" s="523"/>
      <c r="DF12" s="523"/>
      <c r="DG12" s="523"/>
      <c r="DH12" s="523"/>
      <c r="DI12" s="524"/>
    </row>
    <row r="13" spans="1:119" ht="18.75" customHeight="1" x14ac:dyDescent="0.2">
      <c r="A13" s="177"/>
      <c r="B13" s="528"/>
      <c r="C13" s="529"/>
      <c r="D13" s="529"/>
      <c r="E13" s="529"/>
      <c r="F13" s="529"/>
      <c r="G13" s="529"/>
      <c r="H13" s="529"/>
      <c r="I13" s="529"/>
      <c r="J13" s="529"/>
      <c r="K13" s="530"/>
      <c r="L13" s="186"/>
      <c r="M13" s="503" t="s">
        <v>141</v>
      </c>
      <c r="N13" s="504"/>
      <c r="O13" s="504"/>
      <c r="P13" s="504"/>
      <c r="Q13" s="505"/>
      <c r="R13" s="506">
        <v>437828</v>
      </c>
      <c r="S13" s="507"/>
      <c r="T13" s="507"/>
      <c r="U13" s="507"/>
      <c r="V13" s="508"/>
      <c r="W13" s="509" t="s">
        <v>142</v>
      </c>
      <c r="X13" s="405"/>
      <c r="Y13" s="405"/>
      <c r="Z13" s="405"/>
      <c r="AA13" s="405"/>
      <c r="AB13" s="406"/>
      <c r="AC13" s="372">
        <v>1999</v>
      </c>
      <c r="AD13" s="373"/>
      <c r="AE13" s="373"/>
      <c r="AF13" s="373"/>
      <c r="AG13" s="374"/>
      <c r="AH13" s="372">
        <v>2059</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-966787</v>
      </c>
      <c r="BO13" s="420"/>
      <c r="BP13" s="420"/>
      <c r="BQ13" s="420"/>
      <c r="BR13" s="420"/>
      <c r="BS13" s="420"/>
      <c r="BT13" s="420"/>
      <c r="BU13" s="421"/>
      <c r="BV13" s="419">
        <v>561133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4.8</v>
      </c>
      <c r="CU13" s="417"/>
      <c r="CV13" s="417"/>
      <c r="CW13" s="417"/>
      <c r="CX13" s="417"/>
      <c r="CY13" s="417"/>
      <c r="CZ13" s="417"/>
      <c r="DA13" s="418"/>
      <c r="DB13" s="416">
        <v>4</v>
      </c>
      <c r="DC13" s="417"/>
      <c r="DD13" s="417"/>
      <c r="DE13" s="417"/>
      <c r="DF13" s="417"/>
      <c r="DG13" s="417"/>
      <c r="DH13" s="417"/>
      <c r="DI13" s="418"/>
    </row>
    <row r="14" spans="1:119" ht="18.75" customHeight="1" thickBot="1" x14ac:dyDescent="0.25">
      <c r="A14" s="177"/>
      <c r="B14" s="528"/>
      <c r="C14" s="529"/>
      <c r="D14" s="529"/>
      <c r="E14" s="529"/>
      <c r="F14" s="529"/>
      <c r="G14" s="529"/>
      <c r="H14" s="529"/>
      <c r="I14" s="529"/>
      <c r="J14" s="529"/>
      <c r="K14" s="530"/>
      <c r="L14" s="493" t="s">
        <v>147</v>
      </c>
      <c r="M14" s="546"/>
      <c r="N14" s="546"/>
      <c r="O14" s="546"/>
      <c r="P14" s="546"/>
      <c r="Q14" s="547"/>
      <c r="R14" s="506">
        <v>443053</v>
      </c>
      <c r="S14" s="507"/>
      <c r="T14" s="507"/>
      <c r="U14" s="507"/>
      <c r="V14" s="508"/>
      <c r="W14" s="510"/>
      <c r="X14" s="408"/>
      <c r="Y14" s="408"/>
      <c r="Z14" s="408"/>
      <c r="AA14" s="408"/>
      <c r="AB14" s="409"/>
      <c r="AC14" s="499">
        <v>1</v>
      </c>
      <c r="AD14" s="500"/>
      <c r="AE14" s="500"/>
      <c r="AF14" s="500"/>
      <c r="AG14" s="501"/>
      <c r="AH14" s="499">
        <v>1.1000000000000001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46.4</v>
      </c>
      <c r="CU14" s="517"/>
      <c r="CV14" s="517"/>
      <c r="CW14" s="517"/>
      <c r="CX14" s="517"/>
      <c r="CY14" s="517"/>
      <c r="CZ14" s="517"/>
      <c r="DA14" s="518"/>
      <c r="DB14" s="516">
        <v>51.2</v>
      </c>
      <c r="DC14" s="517"/>
      <c r="DD14" s="517"/>
      <c r="DE14" s="517"/>
      <c r="DF14" s="517"/>
      <c r="DG14" s="517"/>
      <c r="DH14" s="517"/>
      <c r="DI14" s="518"/>
    </row>
    <row r="15" spans="1:119" ht="18.75" customHeight="1" x14ac:dyDescent="0.2">
      <c r="A15" s="177"/>
      <c r="B15" s="528"/>
      <c r="C15" s="529"/>
      <c r="D15" s="529"/>
      <c r="E15" s="529"/>
      <c r="F15" s="529"/>
      <c r="G15" s="529"/>
      <c r="H15" s="529"/>
      <c r="I15" s="529"/>
      <c r="J15" s="529"/>
      <c r="K15" s="530"/>
      <c r="L15" s="186"/>
      <c r="M15" s="503" t="s">
        <v>149</v>
      </c>
      <c r="N15" s="504"/>
      <c r="O15" s="504"/>
      <c r="P15" s="504"/>
      <c r="Q15" s="505"/>
      <c r="R15" s="506">
        <v>436353</v>
      </c>
      <c r="S15" s="507"/>
      <c r="T15" s="507"/>
      <c r="U15" s="507"/>
      <c r="V15" s="508"/>
      <c r="W15" s="509" t="s">
        <v>150</v>
      </c>
      <c r="X15" s="405"/>
      <c r="Y15" s="405"/>
      <c r="Z15" s="405"/>
      <c r="AA15" s="405"/>
      <c r="AB15" s="406"/>
      <c r="AC15" s="372">
        <v>41742</v>
      </c>
      <c r="AD15" s="373"/>
      <c r="AE15" s="373"/>
      <c r="AF15" s="373"/>
      <c r="AG15" s="374"/>
      <c r="AH15" s="372">
        <v>43451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68947581</v>
      </c>
      <c r="BO15" s="449"/>
      <c r="BP15" s="449"/>
      <c r="BQ15" s="449"/>
      <c r="BR15" s="449"/>
      <c r="BS15" s="449"/>
      <c r="BT15" s="449"/>
      <c r="BU15" s="450"/>
      <c r="BV15" s="448">
        <v>65869148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21.8</v>
      </c>
      <c r="AD16" s="500"/>
      <c r="AE16" s="500"/>
      <c r="AF16" s="500"/>
      <c r="AG16" s="501"/>
      <c r="AH16" s="499">
        <v>23.8</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64899886</v>
      </c>
      <c r="BO16" s="420"/>
      <c r="BP16" s="420"/>
      <c r="BQ16" s="420"/>
      <c r="BR16" s="420"/>
      <c r="BS16" s="420"/>
      <c r="BT16" s="420"/>
      <c r="BU16" s="421"/>
      <c r="BV16" s="419">
        <v>65473588</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7"/>
      <c r="B17" s="531"/>
      <c r="C17" s="532"/>
      <c r="D17" s="532"/>
      <c r="E17" s="532"/>
      <c r="F17" s="532"/>
      <c r="G17" s="532"/>
      <c r="H17" s="532"/>
      <c r="I17" s="532"/>
      <c r="J17" s="532"/>
      <c r="K17" s="533"/>
      <c r="L17" s="191"/>
      <c r="M17" s="512" t="s">
        <v>156</v>
      </c>
      <c r="N17" s="513"/>
      <c r="O17" s="513"/>
      <c r="P17" s="513"/>
      <c r="Q17" s="514"/>
      <c r="R17" s="496" t="s">
        <v>157</v>
      </c>
      <c r="S17" s="497"/>
      <c r="T17" s="497"/>
      <c r="U17" s="497"/>
      <c r="V17" s="498"/>
      <c r="W17" s="509" t="s">
        <v>158</v>
      </c>
      <c r="X17" s="405"/>
      <c r="Y17" s="405"/>
      <c r="Z17" s="405"/>
      <c r="AA17" s="405"/>
      <c r="AB17" s="406"/>
      <c r="AC17" s="372">
        <v>147873</v>
      </c>
      <c r="AD17" s="373"/>
      <c r="AE17" s="373"/>
      <c r="AF17" s="373"/>
      <c r="AG17" s="374"/>
      <c r="AH17" s="372">
        <v>137037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89177585</v>
      </c>
      <c r="BO17" s="420"/>
      <c r="BP17" s="420"/>
      <c r="BQ17" s="420"/>
      <c r="BR17" s="420"/>
      <c r="BS17" s="420"/>
      <c r="BT17" s="420"/>
      <c r="BU17" s="421"/>
      <c r="BV17" s="419">
        <v>85077898</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7"/>
      <c r="B18" s="469" t="s">
        <v>160</v>
      </c>
      <c r="C18" s="470"/>
      <c r="D18" s="470"/>
      <c r="E18" s="471"/>
      <c r="F18" s="471"/>
      <c r="G18" s="471"/>
      <c r="H18" s="471"/>
      <c r="I18" s="471"/>
      <c r="J18" s="471"/>
      <c r="K18" s="471"/>
      <c r="L18" s="472">
        <v>69.56</v>
      </c>
      <c r="M18" s="472"/>
      <c r="N18" s="472"/>
      <c r="O18" s="472"/>
      <c r="P18" s="472"/>
      <c r="Q18" s="472"/>
      <c r="R18" s="473"/>
      <c r="S18" s="473"/>
      <c r="T18" s="473"/>
      <c r="U18" s="473"/>
      <c r="V18" s="474"/>
      <c r="W18" s="490"/>
      <c r="X18" s="491"/>
      <c r="Y18" s="491"/>
      <c r="Z18" s="491"/>
      <c r="AA18" s="491"/>
      <c r="AB18" s="515"/>
      <c r="AC18" s="389">
        <v>77.2</v>
      </c>
      <c r="AD18" s="390"/>
      <c r="AE18" s="390"/>
      <c r="AF18" s="390"/>
      <c r="AG18" s="475"/>
      <c r="AH18" s="389">
        <v>75.099999999999994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85741042</v>
      </c>
      <c r="BO18" s="420"/>
      <c r="BP18" s="420"/>
      <c r="BQ18" s="420"/>
      <c r="BR18" s="420"/>
      <c r="BS18" s="420"/>
      <c r="BT18" s="420"/>
      <c r="BU18" s="421"/>
      <c r="BV18" s="419">
        <v>83124584</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7"/>
      <c r="B19" s="469" t="s">
        <v>162</v>
      </c>
      <c r="C19" s="470"/>
      <c r="D19" s="470"/>
      <c r="E19" s="471"/>
      <c r="F19" s="471"/>
      <c r="G19" s="471"/>
      <c r="H19" s="471"/>
      <c r="I19" s="471"/>
      <c r="J19" s="471"/>
      <c r="K19" s="471"/>
      <c r="L19" s="479">
        <v>6281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113447998</v>
      </c>
      <c r="BO19" s="420"/>
      <c r="BP19" s="420"/>
      <c r="BQ19" s="420"/>
      <c r="BR19" s="420"/>
      <c r="BS19" s="420"/>
      <c r="BT19" s="420"/>
      <c r="BU19" s="421"/>
      <c r="BV19" s="419">
        <v>108706005</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7"/>
      <c r="B20" s="469" t="s">
        <v>164</v>
      </c>
      <c r="C20" s="470"/>
      <c r="D20" s="470"/>
      <c r="E20" s="471"/>
      <c r="F20" s="471"/>
      <c r="G20" s="471"/>
      <c r="H20" s="471"/>
      <c r="I20" s="471"/>
      <c r="J20" s="471"/>
      <c r="K20" s="471"/>
      <c r="L20" s="479">
        <v>193204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7"/>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7"/>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82181116</v>
      </c>
      <c r="BO22" s="449"/>
      <c r="BP22" s="449"/>
      <c r="BQ22" s="449"/>
      <c r="BR22" s="449"/>
      <c r="BS22" s="449"/>
      <c r="BT22" s="449"/>
      <c r="BU22" s="450"/>
      <c r="BV22" s="448">
        <v>81814655</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34793488</v>
      </c>
      <c r="BO23" s="420"/>
      <c r="BP23" s="420"/>
      <c r="BQ23" s="420"/>
      <c r="BR23" s="420"/>
      <c r="BS23" s="420"/>
      <c r="BT23" s="420"/>
      <c r="BU23" s="421"/>
      <c r="BV23" s="419">
        <v>32920853</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7"/>
      <c r="B24" s="398"/>
      <c r="C24" s="399"/>
      <c r="D24" s="400"/>
      <c r="E24" s="375" t="s">
        <v>174</v>
      </c>
      <c r="F24" s="376"/>
      <c r="G24" s="376"/>
      <c r="H24" s="376"/>
      <c r="I24" s="376"/>
      <c r="J24" s="376"/>
      <c r="K24" s="377"/>
      <c r="L24" s="372">
        <v>1</v>
      </c>
      <c r="M24" s="373"/>
      <c r="N24" s="373"/>
      <c r="O24" s="373"/>
      <c r="P24" s="374"/>
      <c r="Q24" s="372">
        <v>10640</v>
      </c>
      <c r="R24" s="373"/>
      <c r="S24" s="373"/>
      <c r="T24" s="373"/>
      <c r="U24" s="373"/>
      <c r="V24" s="374"/>
      <c r="W24" s="462"/>
      <c r="X24" s="399"/>
      <c r="Y24" s="400"/>
      <c r="Z24" s="375" t="s">
        <v>175</v>
      </c>
      <c r="AA24" s="376"/>
      <c r="AB24" s="376"/>
      <c r="AC24" s="376"/>
      <c r="AD24" s="376"/>
      <c r="AE24" s="376"/>
      <c r="AF24" s="376"/>
      <c r="AG24" s="377"/>
      <c r="AH24" s="372">
        <v>2715</v>
      </c>
      <c r="AI24" s="373"/>
      <c r="AJ24" s="373"/>
      <c r="AK24" s="373"/>
      <c r="AL24" s="374"/>
      <c r="AM24" s="372">
        <v>8457225</v>
      </c>
      <c r="AN24" s="373"/>
      <c r="AO24" s="373"/>
      <c r="AP24" s="373"/>
      <c r="AQ24" s="373"/>
      <c r="AR24" s="374"/>
      <c r="AS24" s="372">
        <v>3115</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72976230</v>
      </c>
      <c r="BO24" s="420"/>
      <c r="BP24" s="420"/>
      <c r="BQ24" s="420"/>
      <c r="BR24" s="420"/>
      <c r="BS24" s="420"/>
      <c r="BT24" s="420"/>
      <c r="BU24" s="421"/>
      <c r="BV24" s="419">
        <v>70800733</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7"/>
      <c r="B25" s="398"/>
      <c r="C25" s="399"/>
      <c r="D25" s="400"/>
      <c r="E25" s="375" t="s">
        <v>177</v>
      </c>
      <c r="F25" s="376"/>
      <c r="G25" s="376"/>
      <c r="H25" s="376"/>
      <c r="I25" s="376"/>
      <c r="J25" s="376"/>
      <c r="K25" s="377"/>
      <c r="L25" s="372">
        <v>2</v>
      </c>
      <c r="M25" s="373"/>
      <c r="N25" s="373"/>
      <c r="O25" s="373"/>
      <c r="P25" s="374"/>
      <c r="Q25" s="372">
        <v>8930</v>
      </c>
      <c r="R25" s="373"/>
      <c r="S25" s="373"/>
      <c r="T25" s="373"/>
      <c r="U25" s="373"/>
      <c r="V25" s="374"/>
      <c r="W25" s="462"/>
      <c r="X25" s="399"/>
      <c r="Y25" s="400"/>
      <c r="Z25" s="375" t="s">
        <v>178</v>
      </c>
      <c r="AA25" s="376"/>
      <c r="AB25" s="376"/>
      <c r="AC25" s="376"/>
      <c r="AD25" s="376"/>
      <c r="AE25" s="376"/>
      <c r="AF25" s="376"/>
      <c r="AG25" s="377"/>
      <c r="AH25" s="372">
        <v>477</v>
      </c>
      <c r="AI25" s="373"/>
      <c r="AJ25" s="373"/>
      <c r="AK25" s="373"/>
      <c r="AL25" s="374"/>
      <c r="AM25" s="372">
        <v>1462482</v>
      </c>
      <c r="AN25" s="373"/>
      <c r="AO25" s="373"/>
      <c r="AP25" s="373"/>
      <c r="AQ25" s="373"/>
      <c r="AR25" s="374"/>
      <c r="AS25" s="372">
        <v>3066</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24192450</v>
      </c>
      <c r="BO25" s="449"/>
      <c r="BP25" s="449"/>
      <c r="BQ25" s="449"/>
      <c r="BR25" s="449"/>
      <c r="BS25" s="449"/>
      <c r="BT25" s="449"/>
      <c r="BU25" s="450"/>
      <c r="BV25" s="448">
        <v>29722789</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7"/>
      <c r="B26" s="398"/>
      <c r="C26" s="399"/>
      <c r="D26" s="400"/>
      <c r="E26" s="375" t="s">
        <v>180</v>
      </c>
      <c r="F26" s="376"/>
      <c r="G26" s="376"/>
      <c r="H26" s="376"/>
      <c r="I26" s="376"/>
      <c r="J26" s="376"/>
      <c r="K26" s="377"/>
      <c r="L26" s="372">
        <v>1</v>
      </c>
      <c r="M26" s="373"/>
      <c r="N26" s="373"/>
      <c r="O26" s="373"/>
      <c r="P26" s="374"/>
      <c r="Q26" s="372">
        <v>7660</v>
      </c>
      <c r="R26" s="373"/>
      <c r="S26" s="373"/>
      <c r="T26" s="373"/>
      <c r="U26" s="373"/>
      <c r="V26" s="374"/>
      <c r="W26" s="462"/>
      <c r="X26" s="399"/>
      <c r="Y26" s="400"/>
      <c r="Z26" s="375" t="s">
        <v>181</v>
      </c>
      <c r="AA26" s="430"/>
      <c r="AB26" s="430"/>
      <c r="AC26" s="430"/>
      <c r="AD26" s="430"/>
      <c r="AE26" s="430"/>
      <c r="AF26" s="430"/>
      <c r="AG26" s="431"/>
      <c r="AH26" s="372">
        <v>379</v>
      </c>
      <c r="AI26" s="373"/>
      <c r="AJ26" s="373"/>
      <c r="AK26" s="373"/>
      <c r="AL26" s="374"/>
      <c r="AM26" s="372">
        <v>1232887</v>
      </c>
      <c r="AN26" s="373"/>
      <c r="AO26" s="373"/>
      <c r="AP26" s="373"/>
      <c r="AQ26" s="373"/>
      <c r="AR26" s="374"/>
      <c r="AS26" s="372">
        <v>3253</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183</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7"/>
      <c r="B27" s="398"/>
      <c r="C27" s="399"/>
      <c r="D27" s="400"/>
      <c r="E27" s="375" t="s">
        <v>184</v>
      </c>
      <c r="F27" s="376"/>
      <c r="G27" s="376"/>
      <c r="H27" s="376"/>
      <c r="I27" s="376"/>
      <c r="J27" s="376"/>
      <c r="K27" s="377"/>
      <c r="L27" s="372">
        <v>1</v>
      </c>
      <c r="M27" s="373"/>
      <c r="N27" s="373"/>
      <c r="O27" s="373"/>
      <c r="P27" s="374"/>
      <c r="Q27" s="372">
        <v>6900</v>
      </c>
      <c r="R27" s="373"/>
      <c r="S27" s="373"/>
      <c r="T27" s="373"/>
      <c r="U27" s="373"/>
      <c r="V27" s="374"/>
      <c r="W27" s="462"/>
      <c r="X27" s="399"/>
      <c r="Y27" s="400"/>
      <c r="Z27" s="375" t="s">
        <v>185</v>
      </c>
      <c r="AA27" s="376"/>
      <c r="AB27" s="376"/>
      <c r="AC27" s="376"/>
      <c r="AD27" s="376"/>
      <c r="AE27" s="376"/>
      <c r="AF27" s="376"/>
      <c r="AG27" s="377"/>
      <c r="AH27" s="372">
        <v>24</v>
      </c>
      <c r="AI27" s="373"/>
      <c r="AJ27" s="373"/>
      <c r="AK27" s="373"/>
      <c r="AL27" s="374"/>
      <c r="AM27" s="372">
        <v>94368</v>
      </c>
      <c r="AN27" s="373"/>
      <c r="AO27" s="373"/>
      <c r="AP27" s="373"/>
      <c r="AQ27" s="373"/>
      <c r="AR27" s="374"/>
      <c r="AS27" s="372">
        <v>3932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187</v>
      </c>
      <c r="BO27" s="454"/>
      <c r="BP27" s="454"/>
      <c r="BQ27" s="454"/>
      <c r="BR27" s="454"/>
      <c r="BS27" s="454"/>
      <c r="BT27" s="454"/>
      <c r="BU27" s="455"/>
      <c r="BV27" s="453" t="s">
        <v>187</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7"/>
      <c r="B28" s="398"/>
      <c r="C28" s="399"/>
      <c r="D28" s="400"/>
      <c r="E28" s="375" t="s">
        <v>188</v>
      </c>
      <c r="F28" s="376"/>
      <c r="G28" s="376"/>
      <c r="H28" s="376"/>
      <c r="I28" s="376"/>
      <c r="J28" s="376"/>
      <c r="K28" s="377"/>
      <c r="L28" s="372">
        <v>1</v>
      </c>
      <c r="M28" s="373"/>
      <c r="N28" s="373"/>
      <c r="O28" s="373"/>
      <c r="P28" s="374"/>
      <c r="Q28" s="372">
        <v>6100</v>
      </c>
      <c r="R28" s="373"/>
      <c r="S28" s="373"/>
      <c r="T28" s="373"/>
      <c r="U28" s="373"/>
      <c r="V28" s="374"/>
      <c r="W28" s="462"/>
      <c r="X28" s="399"/>
      <c r="Y28" s="400"/>
      <c r="Z28" s="375" t="s">
        <v>189</v>
      </c>
      <c r="AA28" s="376"/>
      <c r="AB28" s="376"/>
      <c r="AC28" s="376"/>
      <c r="AD28" s="376"/>
      <c r="AE28" s="376"/>
      <c r="AF28" s="376"/>
      <c r="AG28" s="377"/>
      <c r="AH28" s="372" t="s">
        <v>187</v>
      </c>
      <c r="AI28" s="373"/>
      <c r="AJ28" s="373"/>
      <c r="AK28" s="373"/>
      <c r="AL28" s="374"/>
      <c r="AM28" s="372" t="s">
        <v>183</v>
      </c>
      <c r="AN28" s="373"/>
      <c r="AO28" s="373"/>
      <c r="AP28" s="373"/>
      <c r="AQ28" s="373"/>
      <c r="AR28" s="374"/>
      <c r="AS28" s="372" t="s">
        <v>187</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12837497</v>
      </c>
      <c r="BO28" s="449"/>
      <c r="BP28" s="449"/>
      <c r="BQ28" s="449"/>
      <c r="BR28" s="449"/>
      <c r="BS28" s="449"/>
      <c r="BT28" s="449"/>
      <c r="BU28" s="450"/>
      <c r="BV28" s="448">
        <v>12360286</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7"/>
      <c r="B29" s="398"/>
      <c r="C29" s="399"/>
      <c r="D29" s="400"/>
      <c r="E29" s="375" t="s">
        <v>191</v>
      </c>
      <c r="F29" s="376"/>
      <c r="G29" s="376"/>
      <c r="H29" s="376"/>
      <c r="I29" s="376"/>
      <c r="J29" s="376"/>
      <c r="K29" s="377"/>
      <c r="L29" s="372">
        <v>34</v>
      </c>
      <c r="M29" s="373"/>
      <c r="N29" s="373"/>
      <c r="O29" s="373"/>
      <c r="P29" s="374"/>
      <c r="Q29" s="372">
        <v>5650</v>
      </c>
      <c r="R29" s="373"/>
      <c r="S29" s="373"/>
      <c r="T29" s="373"/>
      <c r="U29" s="373"/>
      <c r="V29" s="374"/>
      <c r="W29" s="463"/>
      <c r="X29" s="464"/>
      <c r="Y29" s="465"/>
      <c r="Z29" s="375" t="s">
        <v>192</v>
      </c>
      <c r="AA29" s="376"/>
      <c r="AB29" s="376"/>
      <c r="AC29" s="376"/>
      <c r="AD29" s="376"/>
      <c r="AE29" s="376"/>
      <c r="AF29" s="376"/>
      <c r="AG29" s="377"/>
      <c r="AH29" s="372">
        <v>2739</v>
      </c>
      <c r="AI29" s="373"/>
      <c r="AJ29" s="373"/>
      <c r="AK29" s="373"/>
      <c r="AL29" s="374"/>
      <c r="AM29" s="372">
        <v>8551593</v>
      </c>
      <c r="AN29" s="373"/>
      <c r="AO29" s="373"/>
      <c r="AP29" s="373"/>
      <c r="AQ29" s="373"/>
      <c r="AR29" s="374"/>
      <c r="AS29" s="372">
        <v>3122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t="s">
        <v>183</v>
      </c>
      <c r="BO29" s="420"/>
      <c r="BP29" s="420"/>
      <c r="BQ29" s="420"/>
      <c r="BR29" s="420"/>
      <c r="BS29" s="420"/>
      <c r="BT29" s="420"/>
      <c r="BU29" s="421"/>
      <c r="BV29" s="419" t="s">
        <v>183</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101.1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9419798</v>
      </c>
      <c r="BO30" s="454"/>
      <c r="BP30" s="454"/>
      <c r="BQ30" s="454"/>
      <c r="BR30" s="454"/>
      <c r="BS30" s="454"/>
      <c r="BT30" s="454"/>
      <c r="BU30" s="455"/>
      <c r="BV30" s="453">
        <v>7654880</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2">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201</v>
      </c>
      <c r="V33" s="371"/>
      <c r="W33" s="370" t="s">
        <v>202</v>
      </c>
      <c r="X33" s="370"/>
      <c r="Y33" s="370"/>
      <c r="Z33" s="370"/>
      <c r="AA33" s="370"/>
      <c r="AB33" s="370"/>
      <c r="AC33" s="370"/>
      <c r="AD33" s="370"/>
      <c r="AE33" s="370"/>
      <c r="AF33" s="370"/>
      <c r="AG33" s="370"/>
      <c r="AH33" s="370"/>
      <c r="AI33" s="370"/>
      <c r="AJ33" s="370"/>
      <c r="AK33" s="370"/>
      <c r="AL33" s="202"/>
      <c r="AM33" s="371" t="s">
        <v>203</v>
      </c>
      <c r="AN33" s="371"/>
      <c r="AO33" s="370" t="s">
        <v>202</v>
      </c>
      <c r="AP33" s="370"/>
      <c r="AQ33" s="370"/>
      <c r="AR33" s="370"/>
      <c r="AS33" s="370"/>
      <c r="AT33" s="370"/>
      <c r="AU33" s="370"/>
      <c r="AV33" s="370"/>
      <c r="AW33" s="370"/>
      <c r="AX33" s="370"/>
      <c r="AY33" s="370"/>
      <c r="AZ33" s="370"/>
      <c r="BA33" s="370"/>
      <c r="BB33" s="370"/>
      <c r="BC33" s="370"/>
      <c r="BD33" s="203"/>
      <c r="BE33" s="370" t="s">
        <v>204</v>
      </c>
      <c r="BF33" s="370"/>
      <c r="BG33" s="370" t="s">
        <v>205</v>
      </c>
      <c r="BH33" s="370"/>
      <c r="BI33" s="370"/>
      <c r="BJ33" s="370"/>
      <c r="BK33" s="370"/>
      <c r="BL33" s="370"/>
      <c r="BM33" s="370"/>
      <c r="BN33" s="370"/>
      <c r="BO33" s="370"/>
      <c r="BP33" s="370"/>
      <c r="BQ33" s="370"/>
      <c r="BR33" s="370"/>
      <c r="BS33" s="370"/>
      <c r="BT33" s="370"/>
      <c r="BU33" s="370"/>
      <c r="BV33" s="203"/>
      <c r="BW33" s="371" t="s">
        <v>204</v>
      </c>
      <c r="BX33" s="371"/>
      <c r="BY33" s="370" t="s">
        <v>206</v>
      </c>
      <c r="BZ33" s="370"/>
      <c r="CA33" s="370"/>
      <c r="CB33" s="370"/>
      <c r="CC33" s="370"/>
      <c r="CD33" s="370"/>
      <c r="CE33" s="370"/>
      <c r="CF33" s="370"/>
      <c r="CG33" s="370"/>
      <c r="CH33" s="370"/>
      <c r="CI33" s="370"/>
      <c r="CJ33" s="370"/>
      <c r="CK33" s="370"/>
      <c r="CL33" s="370"/>
      <c r="CM33" s="370"/>
      <c r="CN33" s="202"/>
      <c r="CO33" s="371" t="s">
        <v>203</v>
      </c>
      <c r="CP33" s="371"/>
      <c r="CQ33" s="370" t="s">
        <v>207</v>
      </c>
      <c r="CR33" s="370"/>
      <c r="CS33" s="370"/>
      <c r="CT33" s="370"/>
      <c r="CU33" s="370"/>
      <c r="CV33" s="370"/>
      <c r="CW33" s="370"/>
      <c r="CX33" s="370"/>
      <c r="CY33" s="370"/>
      <c r="CZ33" s="370"/>
      <c r="DA33" s="370"/>
      <c r="DB33" s="370"/>
      <c r="DC33" s="370"/>
      <c r="DD33" s="370"/>
      <c r="DE33" s="370"/>
      <c r="DF33" s="202"/>
      <c r="DG33" s="369" t="s">
        <v>208</v>
      </c>
      <c r="DH33" s="369"/>
      <c r="DI33" s="204"/>
    </row>
    <row r="34" spans="1:113" ht="32.25" customHeight="1" x14ac:dyDescent="0.2">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4</v>
      </c>
      <c r="V34" s="367"/>
      <c r="W34" s="368" t="str">
        <f>IF('各会計、関係団体の財政状況及び健全化判断比率'!B28="","",'各会計、関係団体の財政状況及び健全化判断比率'!B28)</f>
        <v>国民健康保険事業費特別会計</v>
      </c>
      <c r="X34" s="368"/>
      <c r="Y34" s="368"/>
      <c r="Z34" s="368"/>
      <c r="AA34" s="368"/>
      <c r="AB34" s="368"/>
      <c r="AC34" s="368"/>
      <c r="AD34" s="368"/>
      <c r="AE34" s="368"/>
      <c r="AF34" s="368"/>
      <c r="AG34" s="368"/>
      <c r="AH34" s="368"/>
      <c r="AI34" s="368"/>
      <c r="AJ34" s="368"/>
      <c r="AK34" s="368"/>
      <c r="AL34" s="177"/>
      <c r="AM34" s="367">
        <f>IF(AO34="","",MAX(C34:D43,U34:V43)+1)</f>
        <v>7</v>
      </c>
      <c r="AN34" s="367"/>
      <c r="AO34" s="368" t="str">
        <f>IF('各会計、関係団体の財政状況及び健全化判断比率'!B31="","",'各会計、関係団体の財政状況及び健全化判断比率'!B31)</f>
        <v>下水道事業費特別会計</v>
      </c>
      <c r="AP34" s="368"/>
      <c r="AQ34" s="368"/>
      <c r="AR34" s="368"/>
      <c r="AS34" s="368"/>
      <c r="AT34" s="368"/>
      <c r="AU34" s="368"/>
      <c r="AV34" s="368"/>
      <c r="AW34" s="368"/>
      <c r="AX34" s="368"/>
      <c r="AY34" s="368"/>
      <c r="AZ34" s="368"/>
      <c r="BA34" s="368"/>
      <c r="BB34" s="368"/>
      <c r="BC34" s="368"/>
      <c r="BD34" s="177"/>
      <c r="BE34" s="367" t="str">
        <f>IF(BG34="","",MAX(C34:D43,U34:V43,AM34:AN43)+1)</f>
        <v/>
      </c>
      <c r="BF34" s="367"/>
      <c r="BG34" s="368"/>
      <c r="BH34" s="368"/>
      <c r="BI34" s="368"/>
      <c r="BJ34" s="368"/>
      <c r="BK34" s="368"/>
      <c r="BL34" s="368"/>
      <c r="BM34" s="368"/>
      <c r="BN34" s="368"/>
      <c r="BO34" s="368"/>
      <c r="BP34" s="368"/>
      <c r="BQ34" s="368"/>
      <c r="BR34" s="368"/>
      <c r="BS34" s="368"/>
      <c r="BT34" s="368"/>
      <c r="BU34" s="368"/>
      <c r="BV34" s="177"/>
      <c r="BW34" s="367">
        <f>IF(BY34="","",MAX(C34:D43,U34:V43,AM34:AN43,BE34:BF43)+1)</f>
        <v>9</v>
      </c>
      <c r="BX34" s="367"/>
      <c r="BY34" s="368" t="str">
        <f>IF('各会計、関係団体の財政状況及び健全化判断比率'!B68="","",'各会計、関係団体の財政状況及び健全化判断比率'!B68)</f>
        <v>神奈川県後期高齢者医療広域連合（一般会計）</v>
      </c>
      <c r="BZ34" s="368"/>
      <c r="CA34" s="368"/>
      <c r="CB34" s="368"/>
      <c r="CC34" s="368"/>
      <c r="CD34" s="368"/>
      <c r="CE34" s="368"/>
      <c r="CF34" s="368"/>
      <c r="CG34" s="368"/>
      <c r="CH34" s="368"/>
      <c r="CI34" s="368"/>
      <c r="CJ34" s="368"/>
      <c r="CK34" s="368"/>
      <c r="CL34" s="368"/>
      <c r="CM34" s="368"/>
      <c r="CN34" s="177"/>
      <c r="CO34" s="367">
        <f>IF(CQ34="","",MAX(C34:D43,U34:V43,AM34:AN43,BE34:BF43,BW34:BX43)+1)</f>
        <v>11</v>
      </c>
      <c r="CP34" s="367"/>
      <c r="CQ34" s="368" t="str">
        <f>IF('各会計、関係団体の財政状況及び健全化判断比率'!BS7="","",'各会計、関係団体の財政状況及び健全化判断比率'!BS7)</f>
        <v>かながわ海岸美化財団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2">
      <c r="A35" s="177"/>
      <c r="B35" s="201"/>
      <c r="C35" s="367">
        <f>IF(E35="","",C34+1)</f>
        <v>2</v>
      </c>
      <c r="D35" s="367"/>
      <c r="E35" s="368" t="str">
        <f>IF('各会計、関係団体の財政状況及び健全化判断比率'!B8="","",'各会計、関係団体の財政状況及び健全化判断比率'!B8)</f>
        <v>墓園事業費特別会計</v>
      </c>
      <c r="F35" s="368"/>
      <c r="G35" s="368"/>
      <c r="H35" s="368"/>
      <c r="I35" s="368"/>
      <c r="J35" s="368"/>
      <c r="K35" s="368"/>
      <c r="L35" s="368"/>
      <c r="M35" s="368"/>
      <c r="N35" s="368"/>
      <c r="O35" s="368"/>
      <c r="P35" s="368"/>
      <c r="Q35" s="368"/>
      <c r="R35" s="368"/>
      <c r="S35" s="368"/>
      <c r="T35" s="177"/>
      <c r="U35" s="367">
        <f>IF(W35="","",U34+1)</f>
        <v>5</v>
      </c>
      <c r="V35" s="367"/>
      <c r="W35" s="368" t="str">
        <f>IF('各会計、関係団体の財政状況及び健全化判断比率'!B29="","",'各会計、関係団体の財政状況及び健全化判断比率'!B29)</f>
        <v>介護保険事業費特別会計</v>
      </c>
      <c r="X35" s="368"/>
      <c r="Y35" s="368"/>
      <c r="Z35" s="368"/>
      <c r="AA35" s="368"/>
      <c r="AB35" s="368"/>
      <c r="AC35" s="368"/>
      <c r="AD35" s="368"/>
      <c r="AE35" s="368"/>
      <c r="AF35" s="368"/>
      <c r="AG35" s="368"/>
      <c r="AH35" s="368"/>
      <c r="AI35" s="368"/>
      <c r="AJ35" s="368"/>
      <c r="AK35" s="368"/>
      <c r="AL35" s="177"/>
      <c r="AM35" s="367">
        <f t="shared" ref="AM35:AM43" si="0">IF(AO35="","",AM34+1)</f>
        <v>8</v>
      </c>
      <c r="AN35" s="367"/>
      <c r="AO35" s="368" t="str">
        <f>IF('各会計、関係団体の財政状況及び健全化判断比率'!B32="","",'各会計、関係団体の財政状況及び健全化判断比率'!B32)</f>
        <v>市民病院事業会計</v>
      </c>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10</v>
      </c>
      <c r="BX35" s="367"/>
      <c r="BY35" s="368" t="str">
        <f>IF('各会計、関係団体の財政状況及び健全化判断比率'!B69="","",'各会計、関係団体の財政状況及び健全化判断比率'!B69)</f>
        <v>神奈川県後期高齢者医療広域連合（特別会計）</v>
      </c>
      <c r="BZ35" s="368"/>
      <c r="CA35" s="368"/>
      <c r="CB35" s="368"/>
      <c r="CC35" s="368"/>
      <c r="CD35" s="368"/>
      <c r="CE35" s="368"/>
      <c r="CF35" s="368"/>
      <c r="CG35" s="368"/>
      <c r="CH35" s="368"/>
      <c r="CI35" s="368"/>
      <c r="CJ35" s="368"/>
      <c r="CK35" s="368"/>
      <c r="CL35" s="368"/>
      <c r="CM35" s="368"/>
      <c r="CN35" s="177"/>
      <c r="CO35" s="367">
        <f t="shared" ref="CO35:CO43" si="3">IF(CQ35="","",CO34+1)</f>
        <v>12</v>
      </c>
      <c r="CP35" s="367"/>
      <c r="CQ35" s="368" t="str">
        <f>IF('各会計、関係団体の財政状況及び健全化判断比率'!BS8="","",'各会計、関係団体の財政状況及び健全化判断比率'!BS8)</f>
        <v>藤沢市土地開発公社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4"/>
    </row>
    <row r="36" spans="1:113" ht="32.25" customHeight="1" x14ac:dyDescent="0.2">
      <c r="A36" s="177"/>
      <c r="B36" s="201"/>
      <c r="C36" s="367">
        <f>IF(E36="","",C35+1)</f>
        <v>3</v>
      </c>
      <c r="D36" s="367"/>
      <c r="E36" s="368" t="str">
        <f>IF('各会計、関係団体の財政状況及び健全化判断比率'!B9="","",'各会計、関係団体の財政状況及び健全化判断比率'!B9)</f>
        <v>北部第二（三地区）土地区画整理事業費特別会計</v>
      </c>
      <c r="F36" s="368"/>
      <c r="G36" s="368"/>
      <c r="H36" s="368"/>
      <c r="I36" s="368"/>
      <c r="J36" s="368"/>
      <c r="K36" s="368"/>
      <c r="L36" s="368"/>
      <c r="M36" s="368"/>
      <c r="N36" s="368"/>
      <c r="O36" s="368"/>
      <c r="P36" s="368"/>
      <c r="Q36" s="368"/>
      <c r="R36" s="368"/>
      <c r="S36" s="368"/>
      <c r="T36" s="177"/>
      <c r="U36" s="367">
        <f t="shared" ref="U36:U43" si="4">IF(W36="","",U35+1)</f>
        <v>6</v>
      </c>
      <c r="V36" s="367"/>
      <c r="W36" s="368" t="str">
        <f>IF('各会計、関係団体の財政状況及び健全化判断比率'!B30="","",'各会計、関係団体の財政状況及び健全化判断比率'!B30)</f>
        <v>後期高齢者医療事業費特別会計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77"/>
      <c r="CO36" s="367">
        <f t="shared" si="3"/>
        <v>13</v>
      </c>
      <c r="CP36" s="367"/>
      <c r="CQ36" s="368" t="str">
        <f>IF('各会計、関係団体の財政状況及び健全化判断比率'!BS9="","",'各会計、関係団体の財政状況及び健全化判断比率'!BS9)</f>
        <v>（公益財団法人）湘南産業振興財団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2">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77"/>
      <c r="CO37" s="367">
        <f t="shared" si="3"/>
        <v>14</v>
      </c>
      <c r="CP37" s="367"/>
      <c r="CQ37" s="368" t="str">
        <f>IF('各会計、関係団体の財政状況及び健全化判断比率'!BS10="","",'各会計、関係団体の財政状況及び健全化判断比率'!BS10)</f>
        <v>（公益財団法人）藤沢市保健医療財団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2">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f t="shared" si="3"/>
        <v>15</v>
      </c>
      <c r="CP38" s="367"/>
      <c r="CQ38" s="368" t="str">
        <f>IF('各会計、関係団体の財政状況及び健全化判断比率'!BS11="","",'各会計、関係団体の財政状況及び健全化判断比率'!BS11)</f>
        <v>（公益財団法人）藤沢市まちづくり協会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2">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f t="shared" si="3"/>
        <v>16</v>
      </c>
      <c r="CP39" s="367"/>
      <c r="CQ39" s="368" t="str">
        <f>IF('各会計、関係団体の財政状況及び健全化判断比率'!BS12="","",'各会計、関係団体の財政状況及び健全化判断比率'!BS12)</f>
        <v>（公益財団法人）藤沢市みらい創造財団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〇</v>
      </c>
      <c r="DH39" s="365"/>
      <c r="DI39" s="204"/>
    </row>
    <row r="40" spans="1:113" ht="32.25" customHeight="1" x14ac:dyDescent="0.2">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f t="shared" si="3"/>
        <v>17</v>
      </c>
      <c r="CP40" s="367"/>
      <c r="CQ40" s="368" t="str">
        <f>IF('各会計、関係団体の財政状況及び健全化判断比率'!BS13="","",'各会計、関係団体の財政状況及び健全化判断比率'!BS13)</f>
        <v>藤沢市開発経営公社</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2">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f t="shared" si="3"/>
        <v>18</v>
      </c>
      <c r="CP41" s="367"/>
      <c r="CQ41" s="368" t="str">
        <f>IF('各会計、関係団体の財政状況及び健全化判断比率'!BS14="","",'各会計、関係団体の財政状況及び健全化判断比率'!BS14)</f>
        <v>（株）藤沢市興業公社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2">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f t="shared" si="3"/>
        <v>19</v>
      </c>
      <c r="CP42" s="367"/>
      <c r="CQ42" s="368" t="str">
        <f>IF('各会計、関係団体の財政状況及び健全化判断比率'!BS15="","",'各会計、関係団体の財政状況及び健全化判断比率'!BS15)</f>
        <v>藤沢市民会館サービス・センター（株）</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2">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f t="shared" si="3"/>
        <v>20</v>
      </c>
      <c r="CP43" s="367"/>
      <c r="CQ43" s="368" t="str">
        <f>IF('各会計、関係団体の財政状況及び健全化判断比率'!BS16="","",'各会計、関係団体の財政状況及び健全化判断比率'!BS16)</f>
        <v>（公益財団法人）かながわ健康財団</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176"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f9Ca2i3HHoSmkRyPU1Xw09vl8/Z2gAcJlwyICCLBGHi6Gkjw/9e4Lhlu+2pf7bZNkczbh9JjArv1/1L9STF4w==" saltValue="EP1OJ+lT4W7JdHnVR9kbQ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51" t="s">
        <v>562</v>
      </c>
      <c r="D34" s="1151"/>
      <c r="E34" s="1152"/>
      <c r="F34" s="32">
        <v>6.83</v>
      </c>
      <c r="G34" s="33">
        <v>6.2</v>
      </c>
      <c r="H34" s="33">
        <v>6.64</v>
      </c>
      <c r="I34" s="33">
        <v>8.68</v>
      </c>
      <c r="J34" s="34">
        <v>9.8800000000000008</v>
      </c>
      <c r="K34" s="22"/>
      <c r="L34" s="22"/>
      <c r="M34" s="22"/>
      <c r="N34" s="22"/>
      <c r="O34" s="22"/>
      <c r="P34" s="22"/>
    </row>
    <row r="35" spans="1:16" ht="39" customHeight="1" x14ac:dyDescent="0.2">
      <c r="A35" s="22"/>
      <c r="B35" s="35"/>
      <c r="C35" s="1145" t="s">
        <v>563</v>
      </c>
      <c r="D35" s="1146"/>
      <c r="E35" s="1147"/>
      <c r="F35" s="36">
        <v>6.59</v>
      </c>
      <c r="G35" s="37">
        <v>4.54</v>
      </c>
      <c r="H35" s="37">
        <v>5.54</v>
      </c>
      <c r="I35" s="37">
        <v>7.85</v>
      </c>
      <c r="J35" s="38">
        <v>5.84</v>
      </c>
      <c r="K35" s="22"/>
      <c r="L35" s="22"/>
      <c r="M35" s="22"/>
      <c r="N35" s="22"/>
      <c r="O35" s="22"/>
      <c r="P35" s="22"/>
    </row>
    <row r="36" spans="1:16" ht="39" customHeight="1" x14ac:dyDescent="0.2">
      <c r="A36" s="22"/>
      <c r="B36" s="35"/>
      <c r="C36" s="1145" t="s">
        <v>564</v>
      </c>
      <c r="D36" s="1146"/>
      <c r="E36" s="1147"/>
      <c r="F36" s="36">
        <v>1.89</v>
      </c>
      <c r="G36" s="37">
        <v>1.26</v>
      </c>
      <c r="H36" s="37">
        <v>1.94</v>
      </c>
      <c r="I36" s="37">
        <v>2.39</v>
      </c>
      <c r="J36" s="38">
        <v>2.54</v>
      </c>
      <c r="K36" s="22"/>
      <c r="L36" s="22"/>
      <c r="M36" s="22"/>
      <c r="N36" s="22"/>
      <c r="O36" s="22"/>
      <c r="P36" s="22"/>
    </row>
    <row r="37" spans="1:16" ht="39" customHeight="1" x14ac:dyDescent="0.2">
      <c r="A37" s="22"/>
      <c r="B37" s="35"/>
      <c r="C37" s="1145" t="s">
        <v>565</v>
      </c>
      <c r="D37" s="1146"/>
      <c r="E37" s="1147"/>
      <c r="F37" s="36">
        <v>1.73</v>
      </c>
      <c r="G37" s="37">
        <v>0.9</v>
      </c>
      <c r="H37" s="37">
        <v>1.1100000000000001</v>
      </c>
      <c r="I37" s="37">
        <v>1.19</v>
      </c>
      <c r="J37" s="38">
        <v>0.89</v>
      </c>
      <c r="K37" s="22"/>
      <c r="L37" s="22"/>
      <c r="M37" s="22"/>
      <c r="N37" s="22"/>
      <c r="O37" s="22"/>
      <c r="P37" s="22"/>
    </row>
    <row r="38" spans="1:16" ht="39" customHeight="1" x14ac:dyDescent="0.2">
      <c r="A38" s="22"/>
      <c r="B38" s="35"/>
      <c r="C38" s="1145" t="s">
        <v>566</v>
      </c>
      <c r="D38" s="1146"/>
      <c r="E38" s="1147"/>
      <c r="F38" s="36">
        <v>0.42</v>
      </c>
      <c r="G38" s="37">
        <v>0.2</v>
      </c>
      <c r="H38" s="37">
        <v>0.51</v>
      </c>
      <c r="I38" s="37">
        <v>0.67</v>
      </c>
      <c r="J38" s="38">
        <v>0.41</v>
      </c>
      <c r="K38" s="22"/>
      <c r="L38" s="22"/>
      <c r="M38" s="22"/>
      <c r="N38" s="22"/>
      <c r="O38" s="22"/>
      <c r="P38" s="22"/>
    </row>
    <row r="39" spans="1:16" ht="39" customHeight="1" x14ac:dyDescent="0.2">
      <c r="A39" s="22"/>
      <c r="B39" s="35"/>
      <c r="C39" s="1145" t="s">
        <v>567</v>
      </c>
      <c r="D39" s="1146"/>
      <c r="E39" s="1147"/>
      <c r="F39" s="36">
        <v>0.3</v>
      </c>
      <c r="G39" s="37">
        <v>0.59</v>
      </c>
      <c r="H39" s="37">
        <v>0.51</v>
      </c>
      <c r="I39" s="37">
        <v>0.36</v>
      </c>
      <c r="J39" s="38">
        <v>0.37</v>
      </c>
      <c r="K39" s="22"/>
      <c r="L39" s="22"/>
      <c r="M39" s="22"/>
      <c r="N39" s="22"/>
      <c r="O39" s="22"/>
      <c r="P39" s="22"/>
    </row>
    <row r="40" spans="1:16" ht="39" customHeight="1" x14ac:dyDescent="0.2">
      <c r="A40" s="22"/>
      <c r="B40" s="35"/>
      <c r="C40" s="1145" t="s">
        <v>568</v>
      </c>
      <c r="D40" s="1146"/>
      <c r="E40" s="1147"/>
      <c r="F40" s="36">
        <v>0.15</v>
      </c>
      <c r="G40" s="37">
        <v>0.15</v>
      </c>
      <c r="H40" s="37">
        <v>0.12</v>
      </c>
      <c r="I40" s="37">
        <v>0.13</v>
      </c>
      <c r="J40" s="38">
        <v>0.16</v>
      </c>
      <c r="K40" s="22"/>
      <c r="L40" s="22"/>
      <c r="M40" s="22"/>
      <c r="N40" s="22"/>
      <c r="O40" s="22"/>
      <c r="P40" s="22"/>
    </row>
    <row r="41" spans="1:16" ht="39" customHeight="1" x14ac:dyDescent="0.2">
      <c r="A41" s="22"/>
      <c r="B41" s="35"/>
      <c r="C41" s="1145" t="s">
        <v>569</v>
      </c>
      <c r="D41" s="1146"/>
      <c r="E41" s="1147"/>
      <c r="F41" s="36">
        <v>0.08</v>
      </c>
      <c r="G41" s="37">
        <v>7.0000000000000007E-2</v>
      </c>
      <c r="H41" s="37">
        <v>0.05</v>
      </c>
      <c r="I41" s="37">
        <v>0.04</v>
      </c>
      <c r="J41" s="38">
        <v>7.0000000000000007E-2</v>
      </c>
      <c r="K41" s="22"/>
      <c r="L41" s="22"/>
      <c r="M41" s="22"/>
      <c r="N41" s="22"/>
      <c r="O41" s="22"/>
      <c r="P41" s="22"/>
    </row>
    <row r="42" spans="1:16" ht="39" customHeight="1" x14ac:dyDescent="0.2">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571</v>
      </c>
      <c r="D43" s="1149"/>
      <c r="E43" s="1150"/>
      <c r="F43" s="41">
        <v>0</v>
      </c>
      <c r="G43" s="42">
        <v>0</v>
      </c>
      <c r="H43" s="42">
        <v>0</v>
      </c>
      <c r="I43" s="42">
        <v>0</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kdrgivshQUEAkCZjXjsZPaaKn4xLTXVlz9vtKv+Ptg7L41vUMQWWuETwyzz53m3vZdnks2qV+Qx5pznG34KIg==" saltValue="8rL7T7ZMqE2Wp4280G/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8692</v>
      </c>
      <c r="L45" s="60">
        <v>8812</v>
      </c>
      <c r="M45" s="60">
        <v>9037</v>
      </c>
      <c r="N45" s="60">
        <v>9464</v>
      </c>
      <c r="O45" s="61">
        <v>9691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2">
      <c r="A48" s="48"/>
      <c r="B48" s="1178"/>
      <c r="C48" s="1179"/>
      <c r="D48" s="62"/>
      <c r="E48" s="1155" t="s">
        <v>15</v>
      </c>
      <c r="F48" s="1155"/>
      <c r="G48" s="1155"/>
      <c r="H48" s="1155"/>
      <c r="I48" s="1155"/>
      <c r="J48" s="1156"/>
      <c r="K48" s="63">
        <v>3162</v>
      </c>
      <c r="L48" s="64">
        <v>3041</v>
      </c>
      <c r="M48" s="64">
        <v>2732</v>
      </c>
      <c r="N48" s="64">
        <v>2703</v>
      </c>
      <c r="O48" s="65">
        <v>2605</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514</v>
      </c>
      <c r="L49" s="64" t="s">
        <v>514</v>
      </c>
      <c r="M49" s="64" t="s">
        <v>514</v>
      </c>
      <c r="N49" s="64" t="s">
        <v>514</v>
      </c>
      <c r="O49" s="65" t="s">
        <v>514</v>
      </c>
      <c r="P49" s="48"/>
      <c r="Q49" s="48"/>
      <c r="R49" s="48"/>
      <c r="S49" s="48"/>
      <c r="T49" s="48"/>
      <c r="U49" s="48"/>
    </row>
    <row r="50" spans="1:21" ht="30.75" customHeight="1" x14ac:dyDescent="0.2">
      <c r="A50" s="48"/>
      <c r="B50" s="1178"/>
      <c r="C50" s="1179"/>
      <c r="D50" s="62"/>
      <c r="E50" s="1155" t="s">
        <v>17</v>
      </c>
      <c r="F50" s="1155"/>
      <c r="G50" s="1155"/>
      <c r="H50" s="1155"/>
      <c r="I50" s="1155"/>
      <c r="J50" s="1156"/>
      <c r="K50" s="63">
        <v>1115</v>
      </c>
      <c r="L50" s="64">
        <v>707</v>
      </c>
      <c r="M50" s="64">
        <v>1323</v>
      </c>
      <c r="N50" s="64">
        <v>1516</v>
      </c>
      <c r="O50" s="65">
        <v>906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10831</v>
      </c>
      <c r="L52" s="64">
        <v>10211</v>
      </c>
      <c r="M52" s="64">
        <v>9852</v>
      </c>
      <c r="N52" s="64">
        <v>9483</v>
      </c>
      <c r="O52" s="65">
        <v>8694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2138</v>
      </c>
      <c r="L53" s="69">
        <v>2349</v>
      </c>
      <c r="M53" s="69">
        <v>3240</v>
      </c>
      <c r="N53" s="69">
        <v>4200</v>
      </c>
      <c r="O53" s="70">
        <v>4508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5">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OuKl3zAMtY45wWfoPFoCH8xwqJFxrwXsPz+ae8PZEPvxF+QCb07SC8evGZOj7SxZ24hjYtHf9L6bx4STYBTmA==" saltValue="oUd/kgJ2ryfGrlw4FxwgK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555</v>
      </c>
      <c r="J40" s="103" t="s">
        <v>556</v>
      </c>
      <c r="K40" s="103" t="s">
        <v>557</v>
      </c>
      <c r="L40" s="103" t="s">
        <v>558</v>
      </c>
      <c r="M40" s="104" t="s">
        <v>559</v>
      </c>
    </row>
    <row r="41" spans="2:13" ht="27.75" customHeight="1" x14ac:dyDescent="0.2">
      <c r="B41" s="1196" t="s">
        <v>32</v>
      </c>
      <c r="C41" s="1197"/>
      <c r="D41" s="105"/>
      <c r="E41" s="1198" t="s">
        <v>33</v>
      </c>
      <c r="F41" s="1198"/>
      <c r="G41" s="1198"/>
      <c r="H41" s="1199"/>
      <c r="I41" s="351">
        <v>77260</v>
      </c>
      <c r="J41" s="352">
        <v>79420</v>
      </c>
      <c r="K41" s="352">
        <v>79493</v>
      </c>
      <c r="L41" s="352">
        <v>81815</v>
      </c>
      <c r="M41" s="353">
        <v>82181</v>
      </c>
    </row>
    <row r="42" spans="2:13" ht="27.75" customHeight="1" x14ac:dyDescent="0.2">
      <c r="B42" s="1186"/>
      <c r="C42" s="1187"/>
      <c r="D42" s="106"/>
      <c r="E42" s="1190" t="s">
        <v>34</v>
      </c>
      <c r="F42" s="1190"/>
      <c r="G42" s="1190"/>
      <c r="H42" s="1191"/>
      <c r="I42" s="354">
        <v>10325</v>
      </c>
      <c r="J42" s="355">
        <v>10094</v>
      </c>
      <c r="K42" s="355">
        <v>8845</v>
      </c>
      <c r="L42" s="355">
        <v>11945</v>
      </c>
      <c r="M42" s="356">
        <v>9975</v>
      </c>
    </row>
    <row r="43" spans="2:13" ht="27.75" customHeight="1" x14ac:dyDescent="0.2">
      <c r="B43" s="1186"/>
      <c r="C43" s="1187"/>
      <c r="D43" s="106"/>
      <c r="E43" s="1190" t="s">
        <v>35</v>
      </c>
      <c r="F43" s="1190"/>
      <c r="G43" s="1190"/>
      <c r="H43" s="1191"/>
      <c r="I43" s="354">
        <v>36673</v>
      </c>
      <c r="J43" s="355">
        <v>34881</v>
      </c>
      <c r="K43" s="355">
        <v>29416</v>
      </c>
      <c r="L43" s="355">
        <v>27471</v>
      </c>
      <c r="M43" s="356">
        <v>25800</v>
      </c>
    </row>
    <row r="44" spans="2:13" ht="27.75" customHeight="1" x14ac:dyDescent="0.2">
      <c r="B44" s="1186"/>
      <c r="C44" s="1187"/>
      <c r="D44" s="106"/>
      <c r="E44" s="1190" t="s">
        <v>36</v>
      </c>
      <c r="F44" s="1190"/>
      <c r="G44" s="1190"/>
      <c r="H44" s="1191"/>
      <c r="I44" s="354" t="s">
        <v>514</v>
      </c>
      <c r="J44" s="355" t="s">
        <v>514</v>
      </c>
      <c r="K44" s="355" t="s">
        <v>514</v>
      </c>
      <c r="L44" s="355" t="s">
        <v>514</v>
      </c>
      <c r="M44" s="356" t="s">
        <v>514</v>
      </c>
    </row>
    <row r="45" spans="2:13" ht="27.75" customHeight="1" x14ac:dyDescent="0.2">
      <c r="B45" s="1186"/>
      <c r="C45" s="1187"/>
      <c r="D45" s="106"/>
      <c r="E45" s="1190" t="s">
        <v>37</v>
      </c>
      <c r="F45" s="1190"/>
      <c r="G45" s="1190"/>
      <c r="H45" s="1191"/>
      <c r="I45" s="354">
        <v>17230</v>
      </c>
      <c r="J45" s="355">
        <v>17331</v>
      </c>
      <c r="K45" s="355">
        <v>16526</v>
      </c>
      <c r="L45" s="355">
        <v>16707</v>
      </c>
      <c r="M45" s="356">
        <v>16621</v>
      </c>
    </row>
    <row r="46" spans="2:13" ht="27.75" customHeight="1" x14ac:dyDescent="0.2">
      <c r="B46" s="1186"/>
      <c r="C46" s="1187"/>
      <c r="D46" s="107"/>
      <c r="E46" s="1190" t="s">
        <v>38</v>
      </c>
      <c r="F46" s="1190"/>
      <c r="G46" s="1190"/>
      <c r="H46" s="1191"/>
      <c r="I46" s="354">
        <v>14</v>
      </c>
      <c r="J46" s="355">
        <v>12</v>
      </c>
      <c r="K46" s="355">
        <v>9</v>
      </c>
      <c r="L46" s="355">
        <v>7</v>
      </c>
      <c r="M46" s="356">
        <v>4</v>
      </c>
    </row>
    <row r="47" spans="2:13" ht="27.75" customHeight="1" x14ac:dyDescent="0.2">
      <c r="B47" s="1186"/>
      <c r="C47" s="1187"/>
      <c r="D47" s="108"/>
      <c r="E47" s="1200" t="s">
        <v>39</v>
      </c>
      <c r="F47" s="1201"/>
      <c r="G47" s="1201"/>
      <c r="H47" s="1202"/>
      <c r="I47" s="354" t="s">
        <v>514</v>
      </c>
      <c r="J47" s="355" t="s">
        <v>514</v>
      </c>
      <c r="K47" s="355" t="s">
        <v>514</v>
      </c>
      <c r="L47" s="355" t="s">
        <v>514</v>
      </c>
      <c r="M47" s="356" t="s">
        <v>514</v>
      </c>
    </row>
    <row r="48" spans="2:13" ht="27.75" customHeight="1" x14ac:dyDescent="0.2">
      <c r="B48" s="1186"/>
      <c r="C48" s="1187"/>
      <c r="D48" s="106"/>
      <c r="E48" s="1190" t="s">
        <v>40</v>
      </c>
      <c r="F48" s="1190"/>
      <c r="G48" s="1190"/>
      <c r="H48" s="1191"/>
      <c r="I48" s="354" t="s">
        <v>514</v>
      </c>
      <c r="J48" s="355" t="s">
        <v>514</v>
      </c>
      <c r="K48" s="355" t="s">
        <v>514</v>
      </c>
      <c r="L48" s="355" t="s">
        <v>514</v>
      </c>
      <c r="M48" s="356" t="s">
        <v>514</v>
      </c>
    </row>
    <row r="49" spans="2:13" ht="27.75" customHeight="1" x14ac:dyDescent="0.2">
      <c r="B49" s="1188"/>
      <c r="C49" s="1189"/>
      <c r="D49" s="106"/>
      <c r="E49" s="1190" t="s">
        <v>41</v>
      </c>
      <c r="F49" s="1190"/>
      <c r="G49" s="1190"/>
      <c r="H49" s="1191"/>
      <c r="I49" s="354" t="s">
        <v>514</v>
      </c>
      <c r="J49" s="355" t="s">
        <v>514</v>
      </c>
      <c r="K49" s="355" t="s">
        <v>514</v>
      </c>
      <c r="L49" s="355" t="s">
        <v>514</v>
      </c>
      <c r="M49" s="356" t="s">
        <v>514</v>
      </c>
    </row>
    <row r="50" spans="2:13" ht="27.75" customHeight="1" x14ac:dyDescent="0.2">
      <c r="B50" s="1184" t="s">
        <v>42</v>
      </c>
      <c r="C50" s="1185"/>
      <c r="D50" s="109"/>
      <c r="E50" s="1190" t="s">
        <v>43</v>
      </c>
      <c r="F50" s="1190"/>
      <c r="G50" s="1190"/>
      <c r="H50" s="1191"/>
      <c r="I50" s="354">
        <v>22369</v>
      </c>
      <c r="J50" s="355">
        <v>21857</v>
      </c>
      <c r="K50" s="355">
        <v>22858</v>
      </c>
      <c r="L50" s="355">
        <v>22069</v>
      </c>
      <c r="M50" s="356">
        <v>24314</v>
      </c>
    </row>
    <row r="51" spans="2:13" ht="27.75" customHeight="1" x14ac:dyDescent="0.2">
      <c r="B51" s="1186"/>
      <c r="C51" s="1187"/>
      <c r="D51" s="106"/>
      <c r="E51" s="1190" t="s">
        <v>44</v>
      </c>
      <c r="F51" s="1190"/>
      <c r="G51" s="1190"/>
      <c r="H51" s="1191"/>
      <c r="I51" s="354">
        <v>31889</v>
      </c>
      <c r="J51" s="355">
        <v>31293</v>
      </c>
      <c r="K51" s="355">
        <v>29097</v>
      </c>
      <c r="L51" s="355">
        <v>29609</v>
      </c>
      <c r="M51" s="356">
        <v>27772</v>
      </c>
    </row>
    <row r="52" spans="2:13" ht="27.75" customHeight="1" x14ac:dyDescent="0.2">
      <c r="B52" s="1188"/>
      <c r="C52" s="1189"/>
      <c r="D52" s="106"/>
      <c r="E52" s="1190" t="s">
        <v>45</v>
      </c>
      <c r="F52" s="1190"/>
      <c r="G52" s="1190"/>
      <c r="H52" s="1191"/>
      <c r="I52" s="354">
        <v>54700</v>
      </c>
      <c r="J52" s="355">
        <v>51020</v>
      </c>
      <c r="K52" s="355">
        <v>48313</v>
      </c>
      <c r="L52" s="355">
        <v>45675</v>
      </c>
      <c r="M52" s="356">
        <v>43654</v>
      </c>
    </row>
    <row r="53" spans="2:13" ht="27.75" customHeight="1" thickBot="1" x14ac:dyDescent="0.25">
      <c r="B53" s="1192" t="s">
        <v>46</v>
      </c>
      <c r="C53" s="1193"/>
      <c r="D53" s="110"/>
      <c r="E53" s="1194" t="s">
        <v>47</v>
      </c>
      <c r="F53" s="1194"/>
      <c r="G53" s="1194"/>
      <c r="H53" s="1195"/>
      <c r="I53" s="357">
        <v>32543</v>
      </c>
      <c r="J53" s="358">
        <v>37566</v>
      </c>
      <c r="K53" s="358">
        <v>34021</v>
      </c>
      <c r="L53" s="358">
        <v>40592</v>
      </c>
      <c r="M53" s="359">
        <v>38843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1l1IiBDYsndxDjRpwlAoIVTQ57ZH7Xw/5hgA+yDbvDgGVIZIgWFULjq3cqwjlRRNkKXXYEvopc9YJJsl60g67g==" saltValue="i1QRhGA7IS544B9Q7Z/i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557</v>
      </c>
      <c r="G54" s="119" t="s">
        <v>558</v>
      </c>
      <c r="H54" s="120" t="s">
        <v>559</v>
      </c>
    </row>
    <row r="55" spans="2:8" ht="52.5" customHeight="1" x14ac:dyDescent="0.2">
      <c r="B55" s="121"/>
      <c r="C55" s="1211" t="s">
        <v>50</v>
      </c>
      <c r="D55" s="1211"/>
      <c r="E55" s="1212"/>
      <c r="F55" s="122">
        <v>13630</v>
      </c>
      <c r="G55" s="122">
        <v>12360</v>
      </c>
      <c r="H55" s="123">
        <v>12837</v>
      </c>
    </row>
    <row r="56" spans="2:8" ht="52.5" customHeight="1" x14ac:dyDescent="0.2">
      <c r="B56" s="124"/>
      <c r="C56" s="1213" t="s">
        <v>51</v>
      </c>
      <c r="D56" s="1213"/>
      <c r="E56" s="1214"/>
      <c r="F56" s="125" t="s">
        <v>514</v>
      </c>
      <c r="G56" s="125" t="s">
        <v>514</v>
      </c>
      <c r="H56" s="126" t="s">
        <v>514</v>
      </c>
    </row>
    <row r="57" spans="2:8" ht="53.25" customHeight="1" x14ac:dyDescent="0.2">
      <c r="B57" s="124"/>
      <c r="C57" s="1215" t="s">
        <v>52</v>
      </c>
      <c r="D57" s="1215"/>
      <c r="E57" s="1216"/>
      <c r="F57" s="127">
        <v>7203</v>
      </c>
      <c r="G57" s="127">
        <v>7655</v>
      </c>
      <c r="H57" s="128">
        <v>9420</v>
      </c>
    </row>
    <row r="58" spans="2:8" ht="45.75" customHeight="1" x14ac:dyDescent="0.2">
      <c r="B58" s="129"/>
      <c r="C58" s="1203" t="s">
        <v>591</v>
      </c>
      <c r="D58" s="1204"/>
      <c r="E58" s="1205"/>
      <c r="F58" s="360">
        <v>3912</v>
      </c>
      <c r="G58" s="360">
        <v>4105</v>
      </c>
      <c r="H58" s="361">
        <v>5733</v>
      </c>
    </row>
    <row r="59" spans="2:8" ht="45.75" customHeight="1" x14ac:dyDescent="0.2">
      <c r="B59" s="129"/>
      <c r="C59" s="1203" t="s">
        <v>592</v>
      </c>
      <c r="D59" s="1204"/>
      <c r="E59" s="1205"/>
      <c r="F59" s="360">
        <v>1029</v>
      </c>
      <c r="G59" s="360">
        <v>1080</v>
      </c>
      <c r="H59" s="361">
        <v>1126</v>
      </c>
    </row>
    <row r="60" spans="2:8" ht="45.75" customHeight="1" x14ac:dyDescent="0.2">
      <c r="B60" s="129"/>
      <c r="C60" s="1203" t="s">
        <v>593</v>
      </c>
      <c r="D60" s="1204"/>
      <c r="E60" s="1205"/>
      <c r="F60" s="360">
        <v>805</v>
      </c>
      <c r="G60" s="360">
        <v>878</v>
      </c>
      <c r="H60" s="361">
        <v>818</v>
      </c>
    </row>
    <row r="61" spans="2:8" ht="45.75" customHeight="1" x14ac:dyDescent="0.2">
      <c r="B61" s="129"/>
      <c r="C61" s="1203" t="s">
        <v>594</v>
      </c>
      <c r="D61" s="1204"/>
      <c r="E61" s="1205"/>
      <c r="F61" s="360">
        <v>555</v>
      </c>
      <c r="G61" s="360">
        <v>543</v>
      </c>
      <c r="H61" s="361">
        <v>562</v>
      </c>
    </row>
    <row r="62" spans="2:8" ht="45.75" customHeight="1" thickBot="1" x14ac:dyDescent="0.25">
      <c r="B62" s="130"/>
      <c r="C62" s="1206" t="s">
        <v>595</v>
      </c>
      <c r="D62" s="1207"/>
      <c r="E62" s="1208"/>
      <c r="F62" s="362">
        <v>520</v>
      </c>
      <c r="G62" s="362">
        <v>529</v>
      </c>
      <c r="H62" s="363">
        <v>535</v>
      </c>
    </row>
    <row r="63" spans="2:8" ht="52.5" customHeight="1" thickBot="1" x14ac:dyDescent="0.25">
      <c r="B63" s="131"/>
      <c r="C63" s="1209" t="s">
        <v>53</v>
      </c>
      <c r="D63" s="1209"/>
      <c r="E63" s="1210"/>
      <c r="F63" s="132">
        <v>20834</v>
      </c>
      <c r="G63" s="132">
        <v>20015</v>
      </c>
      <c r="H63" s="133">
        <v>22257</v>
      </c>
    </row>
    <row r="64" spans="2:8" ht="13.2" x14ac:dyDescent="0.2"/>
  </sheetData>
  <sheetProtection algorithmName="SHA-512" hashValue="QDCdUbJ9cMzUBDU/2ldYUE7aVzlQ4zRx1GqbeNzFSk/PLaEn8tM2vQ+a+YoOPven2I9X8jMySm+iA1YNO8Oy9A==" saltValue="Zh1Hv+T+qoQeehX9Hwre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0" customWidth="1"/>
    <col min="2" max="8" width="13.33203125" style="140" customWidth="1"/>
    <col min="9" max="16384" width="11.109375" style="140"/>
  </cols>
  <sheetData>
    <row r="1" spans="1:8" x14ac:dyDescent="0.2">
      <c r="A1" s="134"/>
      <c r="B1" s="135"/>
      <c r="C1" s="136"/>
      <c r="D1" s="137"/>
      <c r="E1" s="138"/>
      <c r="F1" s="138"/>
      <c r="G1" s="138"/>
      <c r="H1" s="139"/>
    </row>
    <row r="2" spans="1:8" x14ac:dyDescent="0.2">
      <c r="A2" s="141"/>
      <c r="B2" s="142"/>
      <c r="C2" s="143"/>
      <c r="D2" s="144" t="s">
        <v>54</v>
      </c>
      <c r="E2" s="145"/>
      <c r="F2" s="146" t="s">
        <v>552</v>
      </c>
      <c r="G2" s="147"/>
      <c r="H2" s="148"/>
    </row>
    <row r="3" spans="1:8" x14ac:dyDescent="0.2">
      <c r="A3" s="144" t="s">
        <v>545</v>
      </c>
      <c r="B3" s="149"/>
      <c r="C3" s="150"/>
      <c r="D3" s="151">
        <v>37619</v>
      </c>
      <c r="E3" s="152"/>
      <c r="F3" s="153">
        <v>33173</v>
      </c>
      <c r="G3" s="154"/>
      <c r="H3" s="155"/>
    </row>
    <row r="4" spans="1:8" x14ac:dyDescent="0.2">
      <c r="A4" s="156"/>
      <c r="B4" s="157"/>
      <c r="C4" s="158"/>
      <c r="D4" s="159">
        <v>23357</v>
      </c>
      <c r="E4" s="160"/>
      <c r="F4" s="161">
        <v>20353</v>
      </c>
      <c r="G4" s="162"/>
      <c r="H4" s="163"/>
    </row>
    <row r="5" spans="1:8" x14ac:dyDescent="0.2">
      <c r="A5" s="144" t="s">
        <v>547</v>
      </c>
      <c r="B5" s="149"/>
      <c r="C5" s="150"/>
      <c r="D5" s="151">
        <v>46586</v>
      </c>
      <c r="E5" s="152"/>
      <c r="F5" s="153">
        <v>37644</v>
      </c>
      <c r="G5" s="154"/>
      <c r="H5" s="155"/>
    </row>
    <row r="6" spans="1:8" x14ac:dyDescent="0.2">
      <c r="A6" s="156"/>
      <c r="B6" s="157"/>
      <c r="C6" s="158"/>
      <c r="D6" s="159">
        <v>31865</v>
      </c>
      <c r="E6" s="160"/>
      <c r="F6" s="161">
        <v>24939</v>
      </c>
      <c r="G6" s="162"/>
      <c r="H6" s="163"/>
    </row>
    <row r="7" spans="1:8" x14ac:dyDescent="0.2">
      <c r="A7" s="144" t="s">
        <v>548</v>
      </c>
      <c r="B7" s="149"/>
      <c r="C7" s="150"/>
      <c r="D7" s="151">
        <v>32910</v>
      </c>
      <c r="E7" s="152"/>
      <c r="F7" s="153">
        <v>39221</v>
      </c>
      <c r="G7" s="154"/>
      <c r="H7" s="155"/>
    </row>
    <row r="8" spans="1:8" x14ac:dyDescent="0.2">
      <c r="A8" s="156"/>
      <c r="B8" s="157"/>
      <c r="C8" s="158"/>
      <c r="D8" s="159">
        <v>14835</v>
      </c>
      <c r="E8" s="160"/>
      <c r="F8" s="161">
        <v>24821</v>
      </c>
      <c r="G8" s="162"/>
      <c r="H8" s="163"/>
    </row>
    <row r="9" spans="1:8" x14ac:dyDescent="0.2">
      <c r="A9" s="144" t="s">
        <v>549</v>
      </c>
      <c r="B9" s="149"/>
      <c r="C9" s="150"/>
      <c r="D9" s="151">
        <v>46997</v>
      </c>
      <c r="E9" s="152"/>
      <c r="F9" s="153">
        <v>38566</v>
      </c>
      <c r="G9" s="154"/>
      <c r="H9" s="155"/>
    </row>
    <row r="10" spans="1:8" x14ac:dyDescent="0.2">
      <c r="A10" s="156"/>
      <c r="B10" s="157"/>
      <c r="C10" s="158"/>
      <c r="D10" s="159">
        <v>19784</v>
      </c>
      <c r="E10" s="160"/>
      <c r="F10" s="161">
        <v>24059</v>
      </c>
      <c r="G10" s="162"/>
      <c r="H10" s="163"/>
    </row>
    <row r="11" spans="1:8" x14ac:dyDescent="0.2">
      <c r="A11" s="144" t="s">
        <v>550</v>
      </c>
      <c r="B11" s="149"/>
      <c r="C11" s="150"/>
      <c r="D11" s="151">
        <v>38661</v>
      </c>
      <c r="E11" s="152"/>
      <c r="F11" s="153">
        <v>35156</v>
      </c>
      <c r="G11" s="154"/>
      <c r="H11" s="155"/>
    </row>
    <row r="12" spans="1:8" x14ac:dyDescent="0.2">
      <c r="A12" s="156"/>
      <c r="B12" s="157"/>
      <c r="C12" s="164"/>
      <c r="D12" s="159">
        <v>18370</v>
      </c>
      <c r="E12" s="160"/>
      <c r="F12" s="161">
        <v>22430</v>
      </c>
      <c r="G12" s="162"/>
      <c r="H12" s="163"/>
    </row>
    <row r="13" spans="1:8" x14ac:dyDescent="0.2">
      <c r="A13" s="144"/>
      <c r="B13" s="149"/>
      <c r="C13" s="165"/>
      <c r="D13" s="166">
        <v>40555</v>
      </c>
      <c r="E13" s="167"/>
      <c r="F13" s="168">
        <v>36752</v>
      </c>
      <c r="G13" s="169"/>
      <c r="H13" s="155"/>
    </row>
    <row r="14" spans="1:8" x14ac:dyDescent="0.2">
      <c r="A14" s="156"/>
      <c r="B14" s="157"/>
      <c r="C14" s="158"/>
      <c r="D14" s="159">
        <v>21642</v>
      </c>
      <c r="E14" s="160"/>
      <c r="F14" s="161">
        <v>23320</v>
      </c>
      <c r="G14" s="162"/>
      <c r="H14" s="163"/>
    </row>
    <row r="17" spans="1:11" x14ac:dyDescent="0.2">
      <c r="A17" s="140" t="s">
        <v>55</v>
      </c>
    </row>
    <row r="18" spans="1:11" x14ac:dyDescent="0.2">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2">
      <c r="A19" s="170" t="s">
        <v>56</v>
      </c>
      <c r="B19" s="170">
        <f>ROUND(VALUE(SUBSTITUTE(実質収支比率等に係る経年分析!F$48,"▲","-")),2)</f>
        <v>6.78</v>
      </c>
      <c r="C19" s="170">
        <f>ROUND(VALUE(SUBSTITUTE(実質収支比率等に係る経年分析!G$48,"▲","-")),2)</f>
        <v>4.6500000000000004</v>
      </c>
      <c r="D19" s="170">
        <f>ROUND(VALUE(SUBSTITUTE(実質収支比率等に係る経年分析!H$48,"▲","-")),2)</f>
        <v>5.68</v>
      </c>
      <c r="E19" s="170">
        <f>ROUND(VALUE(SUBSTITUTE(実質収支比率等に係る経年分析!I$48,"▲","-")),2)</f>
        <v>7.98</v>
      </c>
      <c r="F19" s="170">
        <f>ROUND(VALUE(SUBSTITUTE(実質収支比率等に係る経年分析!J$48,"▲","-")),2)</f>
        <v>5.95</v>
      </c>
    </row>
    <row r="20" spans="1:11" x14ac:dyDescent="0.2">
      <c r="A20" s="170" t="s">
        <v>57</v>
      </c>
      <c r="B20" s="170">
        <f>ROUND(VALUE(SUBSTITUTE(実質収支比率等に係る経年分析!F$47,"▲","-")),2)</f>
        <v>11.96</v>
      </c>
      <c r="C20" s="170">
        <f>ROUND(VALUE(SUBSTITUTE(実質収支比率等に係る経年分析!G$47,"▲","-")),2)</f>
        <v>13.1</v>
      </c>
      <c r="D20" s="170">
        <f>ROUND(VALUE(SUBSTITUTE(実質収支比率等に係る経年分析!H$47,"▲","-")),2)</f>
        <v>15.6</v>
      </c>
      <c r="E20" s="170">
        <f>ROUND(VALUE(SUBSTITUTE(実質収支比率等に係る経年分析!I$47,"▲","-")),2)</f>
        <v>14.53</v>
      </c>
      <c r="F20" s="170">
        <f>ROUND(VALUE(SUBSTITUTE(実質収支比率等に係る経年分析!J$47,"▲","-")),2)</f>
        <v>14.4</v>
      </c>
    </row>
    <row r="21" spans="1:11" x14ac:dyDescent="0.2">
      <c r="A21" s="170" t="s">
        <v>58</v>
      </c>
      <c r="B21" s="170">
        <f>IF(ISNUMBER(VALUE(SUBSTITUTE(実質収支比率等に係る経年分析!F$49,"▲","-"))),ROUND(VALUE(SUBSTITUTE(実質収支比率等に係る経年分析!F$49,"▲","-")),2),NA())</f>
        <v>1.6</v>
      </c>
      <c r="C21" s="170">
        <f>IF(ISNUMBER(VALUE(SUBSTITUTE(実質収支比率等に係る経年分析!G$49,"▲","-"))),ROUND(VALUE(SUBSTITUTE(実質収支比率等に係る経年分析!G$49,"▲","-")),2),NA())</f>
        <v>-0.46</v>
      </c>
      <c r="D21" s="170">
        <f>IF(ISNUMBER(VALUE(SUBSTITUTE(実質収支比率等に係る経年分析!H$49,"▲","-"))),ROUND(VALUE(SUBSTITUTE(実質収支比率等に係る経年分析!H$49,"▲","-")),2),NA())</f>
        <v>3.78</v>
      </c>
      <c r="E21" s="170">
        <f>IF(ISNUMBER(VALUE(SUBSTITUTE(実質収支比率等に係る経年分析!I$49,"▲","-"))),ROUND(VALUE(SUBSTITUTE(実質収支比率等に係る経年分析!I$49,"▲","-")),2),NA())</f>
        <v>0.66</v>
      </c>
      <c r="F21" s="170">
        <f>IF(ISNUMBER(VALUE(SUBSTITUTE(実質収支比率等に係る経年分析!J$49,"▲","-"))),ROUND(VALUE(SUBSTITUTE(実質収支比率等に係る経年分析!J$49,"▲","-")),2),NA())</f>
        <v>-1.08</v>
      </c>
    </row>
    <row r="24" spans="1:11" x14ac:dyDescent="0.2">
      <c r="A24" s="140" t="s">
        <v>59</v>
      </c>
    </row>
    <row r="25" spans="1:11" x14ac:dyDescent="0.2">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2">
      <c r="A26" s="171"/>
      <c r="B26" s="171" t="s">
        <v>60</v>
      </c>
      <c r="C26" s="171" t="s">
        <v>61</v>
      </c>
      <c r="D26" s="171" t="s">
        <v>60</v>
      </c>
      <c r="E26" s="171" t="s">
        <v>61</v>
      </c>
      <c r="F26" s="171" t="s">
        <v>60</v>
      </c>
      <c r="G26" s="171" t="s">
        <v>61</v>
      </c>
      <c r="H26" s="171" t="s">
        <v>60</v>
      </c>
      <c r="I26" s="171" t="s">
        <v>61</v>
      </c>
      <c r="J26" s="171" t="s">
        <v>60</v>
      </c>
      <c r="K26" s="171" t="s">
        <v>61</v>
      </c>
    </row>
    <row r="27" spans="1:11" x14ac:dyDescent="0.2">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2">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2">
      <c r="A29" s="171" t="str">
        <f>IF(連結実質赤字比率に係る赤字・黒字の構成分析!C$41="",NA(),連結実質赤字比率に係る赤字・黒字の構成分析!C$41)</f>
        <v>墓園事業費特別会計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0.08</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7.0000000000000007E-2</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0.05</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0.04</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7.0000000000000007E-2</v>
      </c>
    </row>
    <row r="30" spans="1:11" x14ac:dyDescent="0.2">
      <c r="A30" s="171" t="str">
        <f>IF(連結実質赤字比率に係る赤字・黒字の構成分析!C$40="",NA(),連結実質赤字比率に係る赤字・黒字の構成分析!C$40)</f>
        <v>後期高齢者医療事業費特別会計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0.15</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0.15</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0.16</v>
      </c>
    </row>
    <row r="31" spans="1:11" x14ac:dyDescent="0.2">
      <c r="A31" s="171" t="str">
        <f>IF(連結実質赤字比率に係る赤字・黒字の構成分析!C$39="",NA(),連結実質赤字比率に係る赤字・黒字の構成分析!C$39)</f>
        <v>北部第二（三地区）土地区画整理事業費特別会計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0.59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0.51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0.36</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0.37</v>
      </c>
    </row>
    <row r="32" spans="1:11" x14ac:dyDescent="0.2">
      <c r="A32" s="171" t="str">
        <f>IF(連結実質赤字比率に係る赤字・黒字の構成分析!C$38="",NA(),連結実質赤字比率に係る赤字・黒字の構成分析!C$38)</f>
        <v>介護保険事業費特別会計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0.42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0.51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0.67</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0.41</v>
      </c>
    </row>
    <row r="33" spans="1:16" x14ac:dyDescent="0.2">
      <c r="A33" s="171" t="str">
        <f>IF(連結実質赤字比率に係る赤字・黒字の構成分析!C$37="",NA(),連結実質赤字比率に係る赤字・黒字の構成分析!C$37)</f>
        <v>国民健康保険事業費特別会計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1.73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1.1100000000000001</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0.89</v>
      </c>
    </row>
    <row r="34" spans="1:16" x14ac:dyDescent="0.2">
      <c r="A34" s="171" t="str">
        <f>IF(連結実質赤字比率に係る赤字・黒字の構成分析!C$36="",NA(),連結実質赤字比率に係る赤字・黒字の構成分析!C$36)</f>
        <v>下水道事業費特別会計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1.89</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1.26</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1.94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2.39</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2.54</v>
      </c>
    </row>
    <row r="35" spans="1:16" x14ac:dyDescent="0.2">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6.59</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4.54</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5.54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7.85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5.84</v>
      </c>
    </row>
    <row r="36" spans="1:16" x14ac:dyDescent="0.2">
      <c r="A36" s="171" t="str">
        <f>IF(連結実質赤字比率に係る赤字・黒字の構成分析!C$34="",NA(),連結実質赤字比率に係る赤字・黒字の構成分析!C$34)</f>
        <v>市民病院事業会計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6.83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6.2</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6.64</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8.68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9.8800000000000008</v>
      </c>
    </row>
    <row r="39" spans="1:16" x14ac:dyDescent="0.2">
      <c r="A39" s="140" t="s">
        <v>62</v>
      </c>
    </row>
    <row r="40" spans="1:16" x14ac:dyDescent="0.2">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2">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2">
      <c r="A42" s="172" t="s">
        <v>65</v>
      </c>
      <c r="B42" s="172"/>
      <c r="C42" s="172"/>
      <c r="D42" s="172">
        <f>'実質公債費比率（分子）の構造'!K$52</f>
        <v>10831</v>
      </c>
      <c r="E42" s="172"/>
      <c r="F42" s="172"/>
      <c r="G42" s="172">
        <f>'実質公債費比率（分子）の構造'!L$52</f>
        <v>10211</v>
      </c>
      <c r="H42" s="172"/>
      <c r="I42" s="172"/>
      <c r="J42" s="172">
        <f>'実質公債費比率（分子）の構造'!M$52</f>
        <v>9852</v>
      </c>
      <c r="K42" s="172"/>
      <c r="L42" s="172"/>
      <c r="M42" s="172">
        <f>'実質公債費比率（分子）の構造'!N$52</f>
        <v>9483</v>
      </c>
      <c r="N42" s="172"/>
      <c r="O42" s="172"/>
      <c r="P42" s="172">
        <f>'実質公債費比率（分子）の構造'!O$52</f>
        <v>8694</v>
      </c>
    </row>
    <row r="43" spans="1:16" x14ac:dyDescent="0.2">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2">
      <c r="A44" s="172" t="s">
        <v>67</v>
      </c>
      <c r="B44" s="172">
        <f>'実質公債費比率（分子）の構造'!K$50</f>
        <v>1115</v>
      </c>
      <c r="C44" s="172"/>
      <c r="D44" s="172"/>
      <c r="E44" s="172">
        <f>'実質公債費比率（分子）の構造'!L$50</f>
        <v>707</v>
      </c>
      <c r="F44" s="172"/>
      <c r="G44" s="172"/>
      <c r="H44" s="172">
        <f>'実質公債費比率（分子）の構造'!M$50</f>
        <v>1323</v>
      </c>
      <c r="I44" s="172"/>
      <c r="J44" s="172"/>
      <c r="K44" s="172">
        <f>'実質公債費比率（分子）の構造'!N$50</f>
        <v>1516</v>
      </c>
      <c r="L44" s="172"/>
      <c r="M44" s="172"/>
      <c r="N44" s="172">
        <f>'実質公債費比率（分子）の構造'!O$50</f>
        <v>906</v>
      </c>
      <c r="O44" s="172"/>
      <c r="P44" s="172"/>
    </row>
    <row r="45" spans="1:16" x14ac:dyDescent="0.2">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2">
      <c r="A46" s="172" t="s">
        <v>69</v>
      </c>
      <c r="B46" s="172">
        <f>'実質公債費比率（分子）の構造'!K$48</f>
        <v>3162</v>
      </c>
      <c r="C46" s="172"/>
      <c r="D46" s="172"/>
      <c r="E46" s="172">
        <f>'実質公債費比率（分子）の構造'!L$48</f>
        <v>3041</v>
      </c>
      <c r="F46" s="172"/>
      <c r="G46" s="172"/>
      <c r="H46" s="172">
        <f>'実質公債費比率（分子）の構造'!M$48</f>
        <v>2732</v>
      </c>
      <c r="I46" s="172"/>
      <c r="J46" s="172"/>
      <c r="K46" s="172">
        <f>'実質公債費比率（分子）の構造'!N$48</f>
        <v>2703</v>
      </c>
      <c r="L46" s="172"/>
      <c r="M46" s="172"/>
      <c r="N46" s="172">
        <f>'実質公債費比率（分子）の構造'!O$48</f>
        <v>2605</v>
      </c>
      <c r="O46" s="172"/>
      <c r="P46" s="172"/>
    </row>
    <row r="47" spans="1:16" x14ac:dyDescent="0.2">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2">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2">
      <c r="A49" s="172" t="s">
        <v>72</v>
      </c>
      <c r="B49" s="172">
        <f>'実質公債費比率（分子）の構造'!K$45</f>
        <v>8692</v>
      </c>
      <c r="C49" s="172"/>
      <c r="D49" s="172"/>
      <c r="E49" s="172">
        <f>'実質公債費比率（分子）の構造'!L$45</f>
        <v>8812</v>
      </c>
      <c r="F49" s="172"/>
      <c r="G49" s="172"/>
      <c r="H49" s="172">
        <f>'実質公債費比率（分子）の構造'!M$45</f>
        <v>9037</v>
      </c>
      <c r="I49" s="172"/>
      <c r="J49" s="172"/>
      <c r="K49" s="172">
        <f>'実質公債費比率（分子）の構造'!N$45</f>
        <v>9464</v>
      </c>
      <c r="L49" s="172"/>
      <c r="M49" s="172"/>
      <c r="N49" s="172">
        <f>'実質公債費比率（分子）の構造'!O$45</f>
        <v>9691</v>
      </c>
      <c r="O49" s="172"/>
      <c r="P49" s="172"/>
    </row>
    <row r="50" spans="1:16" x14ac:dyDescent="0.2">
      <c r="A50" s="172" t="s">
        <v>73</v>
      </c>
      <c r="B50" s="172" t="e">
        <f>NA()</f>
        <v>#N/A</v>
      </c>
      <c r="C50" s="172">
        <f>IF(ISNUMBER('実質公債費比率（分子）の構造'!K$53),'実質公債費比率（分子）の構造'!K$53,NA())</f>
        <v>2138</v>
      </c>
      <c r="D50" s="172" t="e">
        <f>NA()</f>
        <v>#N/A</v>
      </c>
      <c r="E50" s="172" t="e">
        <f>NA()</f>
        <v>#N/A</v>
      </c>
      <c r="F50" s="172">
        <f>IF(ISNUMBER('実質公債費比率（分子）の構造'!L$53),'実質公債費比率（分子）の構造'!L$53,NA())</f>
        <v>2349</v>
      </c>
      <c r="G50" s="172" t="e">
        <f>NA()</f>
        <v>#N/A</v>
      </c>
      <c r="H50" s="172" t="e">
        <f>NA()</f>
        <v>#N/A</v>
      </c>
      <c r="I50" s="172">
        <f>IF(ISNUMBER('実質公債費比率（分子）の構造'!M$53),'実質公債費比率（分子）の構造'!M$53,NA())</f>
        <v>3240</v>
      </c>
      <c r="J50" s="172" t="e">
        <f>NA()</f>
        <v>#N/A</v>
      </c>
      <c r="K50" s="172" t="e">
        <f>NA()</f>
        <v>#N/A</v>
      </c>
      <c r="L50" s="172">
        <f>IF(ISNUMBER('実質公債費比率（分子）の構造'!N$53),'実質公債費比率（分子）の構造'!N$53,NA())</f>
        <v>4200</v>
      </c>
      <c r="M50" s="172" t="e">
        <f>NA()</f>
        <v>#N/A</v>
      </c>
      <c r="N50" s="172" t="e">
        <f>NA()</f>
        <v>#N/A</v>
      </c>
      <c r="O50" s="172">
        <f>IF(ISNUMBER('実質公債費比率（分子）の構造'!O$53),'実質公債費比率（分子）の構造'!O$53,NA())</f>
        <v>4508</v>
      </c>
      <c r="P50" s="172" t="e">
        <f>NA()</f>
        <v>#N/A</v>
      </c>
    </row>
    <row r="53" spans="1:16" x14ac:dyDescent="0.2">
      <c r="A53" s="140" t="s">
        <v>74</v>
      </c>
    </row>
    <row r="54" spans="1:16" x14ac:dyDescent="0.2">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2">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2">
      <c r="A56" s="171" t="s">
        <v>45</v>
      </c>
      <c r="B56" s="171"/>
      <c r="C56" s="171"/>
      <c r="D56" s="171">
        <f>'将来負担比率（分子）の構造'!I$52</f>
        <v>54700</v>
      </c>
      <c r="E56" s="171"/>
      <c r="F56" s="171"/>
      <c r="G56" s="171">
        <f>'将来負担比率（分子）の構造'!J$52</f>
        <v>51020</v>
      </c>
      <c r="H56" s="171"/>
      <c r="I56" s="171"/>
      <c r="J56" s="171">
        <f>'将来負担比率（分子）の構造'!K$52</f>
        <v>48313</v>
      </c>
      <c r="K56" s="171"/>
      <c r="L56" s="171"/>
      <c r="M56" s="171">
        <f>'将来負担比率（分子）の構造'!L$52</f>
        <v>45675</v>
      </c>
      <c r="N56" s="171"/>
      <c r="O56" s="171"/>
      <c r="P56" s="171">
        <f>'将来負担比率（分子）の構造'!M$52</f>
        <v>43654</v>
      </c>
    </row>
    <row r="57" spans="1:16" x14ac:dyDescent="0.2">
      <c r="A57" s="171" t="s">
        <v>44</v>
      </c>
      <c r="B57" s="171"/>
      <c r="C57" s="171"/>
      <c r="D57" s="171">
        <f>'将来負担比率（分子）の構造'!I$51</f>
        <v>31889</v>
      </c>
      <c r="E57" s="171"/>
      <c r="F57" s="171"/>
      <c r="G57" s="171">
        <f>'将来負担比率（分子）の構造'!J$51</f>
        <v>31293</v>
      </c>
      <c r="H57" s="171"/>
      <c r="I57" s="171"/>
      <c r="J57" s="171">
        <f>'将来負担比率（分子）の構造'!K$51</f>
        <v>29097</v>
      </c>
      <c r="K57" s="171"/>
      <c r="L57" s="171"/>
      <c r="M57" s="171">
        <f>'将来負担比率（分子）の構造'!L$51</f>
        <v>29609</v>
      </c>
      <c r="N57" s="171"/>
      <c r="O57" s="171"/>
      <c r="P57" s="171">
        <f>'将来負担比率（分子）の構造'!M$51</f>
        <v>27772</v>
      </c>
    </row>
    <row r="58" spans="1:16" x14ac:dyDescent="0.2">
      <c r="A58" s="171" t="s">
        <v>43</v>
      </c>
      <c r="B58" s="171"/>
      <c r="C58" s="171"/>
      <c r="D58" s="171">
        <f>'将来負担比率（分子）の構造'!I$50</f>
        <v>22369</v>
      </c>
      <c r="E58" s="171"/>
      <c r="F58" s="171"/>
      <c r="G58" s="171">
        <f>'将来負担比率（分子）の構造'!J$50</f>
        <v>21857</v>
      </c>
      <c r="H58" s="171"/>
      <c r="I58" s="171"/>
      <c r="J58" s="171">
        <f>'将来負担比率（分子）の構造'!K$50</f>
        <v>22858</v>
      </c>
      <c r="K58" s="171"/>
      <c r="L58" s="171"/>
      <c r="M58" s="171">
        <f>'将来負担比率（分子）の構造'!L$50</f>
        <v>22069</v>
      </c>
      <c r="N58" s="171"/>
      <c r="O58" s="171"/>
      <c r="P58" s="171">
        <f>'将来負担比率（分子）の構造'!M$50</f>
        <v>24314</v>
      </c>
    </row>
    <row r="59" spans="1:16" x14ac:dyDescent="0.2">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2">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2">
      <c r="A61" s="171" t="s">
        <v>38</v>
      </c>
      <c r="B61" s="171">
        <f>'将来負担比率（分子）の構造'!I$46</f>
        <v>14</v>
      </c>
      <c r="C61" s="171"/>
      <c r="D61" s="171"/>
      <c r="E61" s="171">
        <f>'将来負担比率（分子）の構造'!J$46</f>
        <v>12</v>
      </c>
      <c r="F61" s="171"/>
      <c r="G61" s="171"/>
      <c r="H61" s="171">
        <f>'将来負担比率（分子）の構造'!K$46</f>
        <v>9</v>
      </c>
      <c r="I61" s="171"/>
      <c r="J61" s="171"/>
      <c r="K61" s="171">
        <f>'将来負担比率（分子）の構造'!L$46</f>
        <v>7</v>
      </c>
      <c r="L61" s="171"/>
      <c r="M61" s="171"/>
      <c r="N61" s="171">
        <f>'将来負担比率（分子）の構造'!M$46</f>
        <v>4</v>
      </c>
      <c r="O61" s="171"/>
      <c r="P61" s="171"/>
    </row>
    <row r="62" spans="1:16" x14ac:dyDescent="0.2">
      <c r="A62" s="171" t="s">
        <v>37</v>
      </c>
      <c r="B62" s="171">
        <f>'将来負担比率（分子）の構造'!I$45</f>
        <v>17230</v>
      </c>
      <c r="C62" s="171"/>
      <c r="D62" s="171"/>
      <c r="E62" s="171">
        <f>'将来負担比率（分子）の構造'!J$45</f>
        <v>17331</v>
      </c>
      <c r="F62" s="171"/>
      <c r="G62" s="171"/>
      <c r="H62" s="171">
        <f>'将来負担比率（分子）の構造'!K$45</f>
        <v>16526</v>
      </c>
      <c r="I62" s="171"/>
      <c r="J62" s="171"/>
      <c r="K62" s="171">
        <f>'将来負担比率（分子）の構造'!L$45</f>
        <v>16707</v>
      </c>
      <c r="L62" s="171"/>
      <c r="M62" s="171"/>
      <c r="N62" s="171">
        <f>'将来負担比率（分子）の構造'!M$45</f>
        <v>16621</v>
      </c>
      <c r="O62" s="171"/>
      <c r="P62" s="171"/>
    </row>
    <row r="63" spans="1:16" x14ac:dyDescent="0.2">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2">
      <c r="A64" s="171" t="s">
        <v>35</v>
      </c>
      <c r="B64" s="171">
        <f>'将来負担比率（分子）の構造'!I$43</f>
        <v>36673</v>
      </c>
      <c r="C64" s="171"/>
      <c r="D64" s="171"/>
      <c r="E64" s="171">
        <f>'将来負担比率（分子）の構造'!J$43</f>
        <v>34881</v>
      </c>
      <c r="F64" s="171"/>
      <c r="G64" s="171"/>
      <c r="H64" s="171">
        <f>'将来負担比率（分子）の構造'!K$43</f>
        <v>29416</v>
      </c>
      <c r="I64" s="171"/>
      <c r="J64" s="171"/>
      <c r="K64" s="171">
        <f>'将来負担比率（分子）の構造'!L$43</f>
        <v>27471</v>
      </c>
      <c r="L64" s="171"/>
      <c r="M64" s="171"/>
      <c r="N64" s="171">
        <f>'将来負担比率（分子）の構造'!M$43</f>
        <v>25800</v>
      </c>
      <c r="O64" s="171"/>
      <c r="P64" s="171"/>
    </row>
    <row r="65" spans="1:16" x14ac:dyDescent="0.2">
      <c r="A65" s="171" t="s">
        <v>34</v>
      </c>
      <c r="B65" s="171">
        <f>'将来負担比率（分子）の構造'!I$42</f>
        <v>10325</v>
      </c>
      <c r="C65" s="171"/>
      <c r="D65" s="171"/>
      <c r="E65" s="171">
        <f>'将来負担比率（分子）の構造'!J$42</f>
        <v>10094</v>
      </c>
      <c r="F65" s="171"/>
      <c r="G65" s="171"/>
      <c r="H65" s="171">
        <f>'将来負担比率（分子）の構造'!K$42</f>
        <v>8845</v>
      </c>
      <c r="I65" s="171"/>
      <c r="J65" s="171"/>
      <c r="K65" s="171">
        <f>'将来負担比率（分子）の構造'!L$42</f>
        <v>11945</v>
      </c>
      <c r="L65" s="171"/>
      <c r="M65" s="171"/>
      <c r="N65" s="171">
        <f>'将来負担比率（分子）の構造'!M$42</f>
        <v>9975</v>
      </c>
      <c r="O65" s="171"/>
      <c r="P65" s="171"/>
    </row>
    <row r="66" spans="1:16" x14ac:dyDescent="0.2">
      <c r="A66" s="171" t="s">
        <v>33</v>
      </c>
      <c r="B66" s="171">
        <f>'将来負担比率（分子）の構造'!I$41</f>
        <v>77260</v>
      </c>
      <c r="C66" s="171"/>
      <c r="D66" s="171"/>
      <c r="E66" s="171">
        <f>'将来負担比率（分子）の構造'!J$41</f>
        <v>79420</v>
      </c>
      <c r="F66" s="171"/>
      <c r="G66" s="171"/>
      <c r="H66" s="171">
        <f>'将来負担比率（分子）の構造'!K$41</f>
        <v>79493</v>
      </c>
      <c r="I66" s="171"/>
      <c r="J66" s="171"/>
      <c r="K66" s="171">
        <f>'将来負担比率（分子）の構造'!L$41</f>
        <v>81815</v>
      </c>
      <c r="L66" s="171"/>
      <c r="M66" s="171"/>
      <c r="N66" s="171">
        <f>'将来負担比率（分子）の構造'!M$41</f>
        <v>82181</v>
      </c>
      <c r="O66" s="171"/>
      <c r="P66" s="171"/>
    </row>
    <row r="67" spans="1:16" x14ac:dyDescent="0.2">
      <c r="A67" s="171" t="s">
        <v>77</v>
      </c>
      <c r="B67" s="171" t="e">
        <f>NA()</f>
        <v>#N/A</v>
      </c>
      <c r="C67" s="171">
        <f>IF(ISNUMBER('将来負担比率（分子）の構造'!I$53), IF('将来負担比率（分子）の構造'!I$53 &lt; 0, 0, '将来負担比率（分子）の構造'!I$53), NA())</f>
        <v>32543</v>
      </c>
      <c r="D67" s="171" t="e">
        <f>NA()</f>
        <v>#N/A</v>
      </c>
      <c r="E67" s="171" t="e">
        <f>NA()</f>
        <v>#N/A</v>
      </c>
      <c r="F67" s="171">
        <f>IF(ISNUMBER('将来負担比率（分子）の構造'!J$53), IF('将来負担比率（分子）の構造'!J$53 &lt; 0, 0, '将来負担比率（分子）の構造'!J$53), NA())</f>
        <v>37566</v>
      </c>
      <c r="G67" s="171" t="e">
        <f>NA()</f>
        <v>#N/A</v>
      </c>
      <c r="H67" s="171" t="e">
        <f>NA()</f>
        <v>#N/A</v>
      </c>
      <c r="I67" s="171">
        <f>IF(ISNUMBER('将来負担比率（分子）の構造'!K$53), IF('将来負担比率（分子）の構造'!K$53 &lt; 0, 0, '将来負担比率（分子）の構造'!K$53), NA())</f>
        <v>34021</v>
      </c>
      <c r="J67" s="171" t="e">
        <f>NA()</f>
        <v>#N/A</v>
      </c>
      <c r="K67" s="171" t="e">
        <f>NA()</f>
        <v>#N/A</v>
      </c>
      <c r="L67" s="171">
        <f>IF(ISNUMBER('将来負担比率（分子）の構造'!L$53), IF('将来負担比率（分子）の構造'!L$53 &lt; 0, 0, '将来負担比率（分子）の構造'!L$53), NA())</f>
        <v>40592</v>
      </c>
      <c r="M67" s="171" t="e">
        <f>NA()</f>
        <v>#N/A</v>
      </c>
      <c r="N67" s="171" t="e">
        <f>NA()</f>
        <v>#N/A</v>
      </c>
      <c r="O67" s="171">
        <f>IF(ISNUMBER('将来負担比率（分子）の構造'!M$53), IF('将来負担比率（分子）の構造'!M$53 &lt; 0, 0, '将来負担比率（分子）の構造'!M$53), NA())</f>
        <v>38843</v>
      </c>
      <c r="P67" s="171" t="e">
        <f>NA()</f>
        <v>#N/A</v>
      </c>
    </row>
    <row r="70" spans="1:16" x14ac:dyDescent="0.2">
      <c r="A70" s="173" t="s">
        <v>78</v>
      </c>
      <c r="B70" s="173"/>
      <c r="C70" s="173"/>
      <c r="D70" s="173"/>
      <c r="E70" s="173"/>
      <c r="F70" s="173"/>
    </row>
    <row r="71" spans="1:16" x14ac:dyDescent="0.2">
      <c r="A71" s="174"/>
      <c r="B71" s="174" t="str">
        <f>基金残高に係る経年分析!F54</f>
        <v>R02</v>
      </c>
      <c r="C71" s="174" t="str">
        <f>基金残高に係る経年分析!G54</f>
        <v>R03</v>
      </c>
      <c r="D71" s="174" t="str">
        <f>基金残高に係る経年分析!H54</f>
        <v>R04</v>
      </c>
    </row>
    <row r="72" spans="1:16" x14ac:dyDescent="0.2">
      <c r="A72" s="174" t="s">
        <v>79</v>
      </c>
      <c r="B72" s="175">
        <f>基金残高に係る経年分析!F55</f>
        <v>13630</v>
      </c>
      <c r="C72" s="175">
        <f>基金残高に係る経年分析!G55</f>
        <v>12360</v>
      </c>
      <c r="D72" s="175">
        <f>基金残高に係る経年分析!H55</f>
        <v>12837</v>
      </c>
    </row>
    <row r="73" spans="1:16" x14ac:dyDescent="0.2">
      <c r="A73" s="174" t="s">
        <v>80</v>
      </c>
      <c r="B73" s="175" t="str">
        <f>基金残高に係る経年分析!F56</f>
        <v>-</v>
      </c>
      <c r="C73" s="175" t="str">
        <f>基金残高に係る経年分析!G56</f>
        <v>-</v>
      </c>
      <c r="D73" s="175" t="str">
        <f>基金残高に係る経年分析!H56</f>
        <v>-</v>
      </c>
    </row>
    <row r="74" spans="1:16" x14ac:dyDescent="0.2">
      <c r="A74" s="174" t="s">
        <v>81</v>
      </c>
      <c r="B74" s="175">
        <f>基金残高に係る経年分析!F57</f>
        <v>7203</v>
      </c>
      <c r="C74" s="175">
        <f>基金残高に係る経年分析!G57</f>
        <v>7655</v>
      </c>
      <c r="D74" s="175">
        <f>基金残高に係る経年分析!H57</f>
        <v>9420</v>
      </c>
    </row>
  </sheetData>
  <sheetProtection algorithmName="SHA-512" hashValue="f+rOneuqbS0rPseU+KCH10qc3I/yTpQQ3FCk73Lo+s7Joip5BleYQUFpacvct4LX+S2VU5C+jFvaGN0xRS7k3w==" saltValue="Z8Yx/6ne5jffniTrSrFJ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218</v>
      </c>
      <c r="DI1" s="718"/>
      <c r="DJ1" s="718"/>
      <c r="DK1" s="718"/>
      <c r="DL1" s="718"/>
      <c r="DM1" s="718"/>
      <c r="DN1" s="719"/>
      <c r="DO1" s="210"/>
      <c r="DP1" s="717" t="s">
        <v>219</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2">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84341380</v>
      </c>
      <c r="S5" s="677"/>
      <c r="T5" s="677"/>
      <c r="U5" s="677"/>
      <c r="V5" s="677"/>
      <c r="W5" s="677"/>
      <c r="X5" s="677"/>
      <c r="Y5" s="702"/>
      <c r="Z5" s="715">
        <v>46.7</v>
      </c>
      <c r="AA5" s="715"/>
      <c r="AB5" s="715"/>
      <c r="AC5" s="715"/>
      <c r="AD5" s="716">
        <v>78263065</v>
      </c>
      <c r="AE5" s="716"/>
      <c r="AF5" s="716"/>
      <c r="AG5" s="716"/>
      <c r="AH5" s="716"/>
      <c r="AI5" s="716"/>
      <c r="AJ5" s="716"/>
      <c r="AK5" s="716"/>
      <c r="AL5" s="703">
        <v>84.5</v>
      </c>
      <c r="AM5" s="685"/>
      <c r="AN5" s="685"/>
      <c r="AO5" s="704"/>
      <c r="AP5" s="679" t="s">
        <v>232</v>
      </c>
      <c r="AQ5" s="680"/>
      <c r="AR5" s="680"/>
      <c r="AS5" s="680"/>
      <c r="AT5" s="680"/>
      <c r="AU5" s="680"/>
      <c r="AV5" s="680"/>
      <c r="AW5" s="680"/>
      <c r="AX5" s="680"/>
      <c r="AY5" s="680"/>
      <c r="AZ5" s="680"/>
      <c r="BA5" s="680"/>
      <c r="BB5" s="680"/>
      <c r="BC5" s="680"/>
      <c r="BD5" s="680"/>
      <c r="BE5" s="680"/>
      <c r="BF5" s="681"/>
      <c r="BG5" s="621">
        <v>75793718</v>
      </c>
      <c r="BH5" s="622"/>
      <c r="BI5" s="622"/>
      <c r="BJ5" s="622"/>
      <c r="BK5" s="622"/>
      <c r="BL5" s="622"/>
      <c r="BM5" s="622"/>
      <c r="BN5" s="623"/>
      <c r="BO5" s="659">
        <v>89.9</v>
      </c>
      <c r="BP5" s="659"/>
      <c r="BQ5" s="659"/>
      <c r="BR5" s="659"/>
      <c r="BS5" s="660">
        <v>510239</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836999</v>
      </c>
      <c r="S6" s="622"/>
      <c r="T6" s="622"/>
      <c r="U6" s="622"/>
      <c r="V6" s="622"/>
      <c r="W6" s="622"/>
      <c r="X6" s="622"/>
      <c r="Y6" s="623"/>
      <c r="Z6" s="659">
        <v>0.5</v>
      </c>
      <c r="AA6" s="659"/>
      <c r="AB6" s="659"/>
      <c r="AC6" s="659"/>
      <c r="AD6" s="660">
        <v>836999</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75793718</v>
      </c>
      <c r="BH6" s="622"/>
      <c r="BI6" s="622"/>
      <c r="BJ6" s="622"/>
      <c r="BK6" s="622"/>
      <c r="BL6" s="622"/>
      <c r="BM6" s="622"/>
      <c r="BN6" s="623"/>
      <c r="BO6" s="659">
        <v>89.9</v>
      </c>
      <c r="BP6" s="659"/>
      <c r="BQ6" s="659"/>
      <c r="BR6" s="659"/>
      <c r="BS6" s="660">
        <v>510239</v>
      </c>
      <c r="BT6" s="660"/>
      <c r="BU6" s="660"/>
      <c r="BV6" s="660"/>
      <c r="BW6" s="660"/>
      <c r="BX6" s="660"/>
      <c r="BY6" s="660"/>
      <c r="BZ6" s="660"/>
      <c r="CA6" s="660"/>
      <c r="CB6" s="695"/>
      <c r="CD6" s="679" t="s">
        <v>238</v>
      </c>
      <c r="CE6" s="680"/>
      <c r="CF6" s="680"/>
      <c r="CG6" s="680"/>
      <c r="CH6" s="680"/>
      <c r="CI6" s="680"/>
      <c r="CJ6" s="680"/>
      <c r="CK6" s="680"/>
      <c r="CL6" s="680"/>
      <c r="CM6" s="680"/>
      <c r="CN6" s="680"/>
      <c r="CO6" s="680"/>
      <c r="CP6" s="680"/>
      <c r="CQ6" s="681"/>
      <c r="CR6" s="621">
        <v>671745</v>
      </c>
      <c r="CS6" s="622"/>
      <c r="CT6" s="622"/>
      <c r="CU6" s="622"/>
      <c r="CV6" s="622"/>
      <c r="CW6" s="622"/>
      <c r="CX6" s="622"/>
      <c r="CY6" s="623"/>
      <c r="CZ6" s="703">
        <v>0.4</v>
      </c>
      <c r="DA6" s="685"/>
      <c r="DB6" s="685"/>
      <c r="DC6" s="705"/>
      <c r="DD6" s="627" t="s">
        <v>239</v>
      </c>
      <c r="DE6" s="622"/>
      <c r="DF6" s="622"/>
      <c r="DG6" s="622"/>
      <c r="DH6" s="622"/>
      <c r="DI6" s="622"/>
      <c r="DJ6" s="622"/>
      <c r="DK6" s="622"/>
      <c r="DL6" s="622"/>
      <c r="DM6" s="622"/>
      <c r="DN6" s="622"/>
      <c r="DO6" s="622"/>
      <c r="DP6" s="623"/>
      <c r="DQ6" s="627">
        <v>671745</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28359</v>
      </c>
      <c r="S7" s="622"/>
      <c r="T7" s="622"/>
      <c r="U7" s="622"/>
      <c r="V7" s="622"/>
      <c r="W7" s="622"/>
      <c r="X7" s="622"/>
      <c r="Y7" s="623"/>
      <c r="Z7" s="659">
        <v>0</v>
      </c>
      <c r="AA7" s="659"/>
      <c r="AB7" s="659"/>
      <c r="AC7" s="659"/>
      <c r="AD7" s="660">
        <v>28359</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39739268</v>
      </c>
      <c r="BH7" s="622"/>
      <c r="BI7" s="622"/>
      <c r="BJ7" s="622"/>
      <c r="BK7" s="622"/>
      <c r="BL7" s="622"/>
      <c r="BM7" s="622"/>
      <c r="BN7" s="623"/>
      <c r="BO7" s="659">
        <v>47.1</v>
      </c>
      <c r="BP7" s="659"/>
      <c r="BQ7" s="659"/>
      <c r="BR7" s="659"/>
      <c r="BS7" s="660">
        <v>510239</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20410153</v>
      </c>
      <c r="CS7" s="622"/>
      <c r="CT7" s="622"/>
      <c r="CU7" s="622"/>
      <c r="CV7" s="622"/>
      <c r="CW7" s="622"/>
      <c r="CX7" s="622"/>
      <c r="CY7" s="623"/>
      <c r="CZ7" s="659">
        <v>11.7</v>
      </c>
      <c r="DA7" s="659"/>
      <c r="DB7" s="659"/>
      <c r="DC7" s="659"/>
      <c r="DD7" s="627">
        <v>144270</v>
      </c>
      <c r="DE7" s="622"/>
      <c r="DF7" s="622"/>
      <c r="DG7" s="622"/>
      <c r="DH7" s="622"/>
      <c r="DI7" s="622"/>
      <c r="DJ7" s="622"/>
      <c r="DK7" s="622"/>
      <c r="DL7" s="622"/>
      <c r="DM7" s="622"/>
      <c r="DN7" s="622"/>
      <c r="DO7" s="622"/>
      <c r="DP7" s="623"/>
      <c r="DQ7" s="627">
        <v>18522632</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571270</v>
      </c>
      <c r="S8" s="622"/>
      <c r="T8" s="622"/>
      <c r="U8" s="622"/>
      <c r="V8" s="622"/>
      <c r="W8" s="622"/>
      <c r="X8" s="622"/>
      <c r="Y8" s="623"/>
      <c r="Z8" s="659">
        <v>0.3</v>
      </c>
      <c r="AA8" s="659"/>
      <c r="AB8" s="659"/>
      <c r="AC8" s="659"/>
      <c r="AD8" s="660">
        <v>571270</v>
      </c>
      <c r="AE8" s="660"/>
      <c r="AF8" s="660"/>
      <c r="AG8" s="660"/>
      <c r="AH8" s="660"/>
      <c r="AI8" s="660"/>
      <c r="AJ8" s="660"/>
      <c r="AK8" s="660"/>
      <c r="AL8" s="624">
        <v>0.6</v>
      </c>
      <c r="AM8" s="625"/>
      <c r="AN8" s="625"/>
      <c r="AO8" s="661"/>
      <c r="AP8" s="618" t="s">
        <v>244</v>
      </c>
      <c r="AQ8" s="619"/>
      <c r="AR8" s="619"/>
      <c r="AS8" s="619"/>
      <c r="AT8" s="619"/>
      <c r="AU8" s="619"/>
      <c r="AV8" s="619"/>
      <c r="AW8" s="619"/>
      <c r="AX8" s="619"/>
      <c r="AY8" s="619"/>
      <c r="AZ8" s="619"/>
      <c r="BA8" s="619"/>
      <c r="BB8" s="619"/>
      <c r="BC8" s="619"/>
      <c r="BD8" s="619"/>
      <c r="BE8" s="619"/>
      <c r="BF8" s="620"/>
      <c r="BG8" s="621">
        <v>807108</v>
      </c>
      <c r="BH8" s="622"/>
      <c r="BI8" s="622"/>
      <c r="BJ8" s="622"/>
      <c r="BK8" s="622"/>
      <c r="BL8" s="622"/>
      <c r="BM8" s="622"/>
      <c r="BN8" s="623"/>
      <c r="BO8" s="659">
        <v>1</v>
      </c>
      <c r="BP8" s="659"/>
      <c r="BQ8" s="659"/>
      <c r="BR8" s="659"/>
      <c r="BS8" s="660" t="s">
        <v>187</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73493201</v>
      </c>
      <c r="CS8" s="622"/>
      <c r="CT8" s="622"/>
      <c r="CU8" s="622"/>
      <c r="CV8" s="622"/>
      <c r="CW8" s="622"/>
      <c r="CX8" s="622"/>
      <c r="CY8" s="623"/>
      <c r="CZ8" s="659">
        <v>42</v>
      </c>
      <c r="DA8" s="659"/>
      <c r="DB8" s="659"/>
      <c r="DC8" s="659"/>
      <c r="DD8" s="627">
        <v>348699</v>
      </c>
      <c r="DE8" s="622"/>
      <c r="DF8" s="622"/>
      <c r="DG8" s="622"/>
      <c r="DH8" s="622"/>
      <c r="DI8" s="622"/>
      <c r="DJ8" s="622"/>
      <c r="DK8" s="622"/>
      <c r="DL8" s="622"/>
      <c r="DM8" s="622"/>
      <c r="DN8" s="622"/>
      <c r="DO8" s="622"/>
      <c r="DP8" s="623"/>
      <c r="DQ8" s="627">
        <v>35189331</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438604</v>
      </c>
      <c r="S9" s="622"/>
      <c r="T9" s="622"/>
      <c r="U9" s="622"/>
      <c r="V9" s="622"/>
      <c r="W9" s="622"/>
      <c r="X9" s="622"/>
      <c r="Y9" s="623"/>
      <c r="Z9" s="659">
        <v>0.2</v>
      </c>
      <c r="AA9" s="659"/>
      <c r="AB9" s="659"/>
      <c r="AC9" s="659"/>
      <c r="AD9" s="660">
        <v>438604</v>
      </c>
      <c r="AE9" s="660"/>
      <c r="AF9" s="660"/>
      <c r="AG9" s="660"/>
      <c r="AH9" s="660"/>
      <c r="AI9" s="660"/>
      <c r="AJ9" s="660"/>
      <c r="AK9" s="660"/>
      <c r="AL9" s="624">
        <v>0.5</v>
      </c>
      <c r="AM9" s="625"/>
      <c r="AN9" s="625"/>
      <c r="AO9" s="661"/>
      <c r="AP9" s="618" t="s">
        <v>247</v>
      </c>
      <c r="AQ9" s="619"/>
      <c r="AR9" s="619"/>
      <c r="AS9" s="619"/>
      <c r="AT9" s="619"/>
      <c r="AU9" s="619"/>
      <c r="AV9" s="619"/>
      <c r="AW9" s="619"/>
      <c r="AX9" s="619"/>
      <c r="AY9" s="619"/>
      <c r="AZ9" s="619"/>
      <c r="BA9" s="619"/>
      <c r="BB9" s="619"/>
      <c r="BC9" s="619"/>
      <c r="BD9" s="619"/>
      <c r="BE9" s="619"/>
      <c r="BF9" s="620"/>
      <c r="BG9" s="621">
        <v>34488210</v>
      </c>
      <c r="BH9" s="622"/>
      <c r="BI9" s="622"/>
      <c r="BJ9" s="622"/>
      <c r="BK9" s="622"/>
      <c r="BL9" s="622"/>
      <c r="BM9" s="622"/>
      <c r="BN9" s="623"/>
      <c r="BO9" s="659">
        <v>40.9</v>
      </c>
      <c r="BP9" s="659"/>
      <c r="BQ9" s="659"/>
      <c r="BR9" s="659"/>
      <c r="BS9" s="660" t="s">
        <v>187</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25515389</v>
      </c>
      <c r="CS9" s="622"/>
      <c r="CT9" s="622"/>
      <c r="CU9" s="622"/>
      <c r="CV9" s="622"/>
      <c r="CW9" s="622"/>
      <c r="CX9" s="622"/>
      <c r="CY9" s="623"/>
      <c r="CZ9" s="659">
        <v>14.6</v>
      </c>
      <c r="DA9" s="659"/>
      <c r="DB9" s="659"/>
      <c r="DC9" s="659"/>
      <c r="DD9" s="627">
        <v>5505039</v>
      </c>
      <c r="DE9" s="622"/>
      <c r="DF9" s="622"/>
      <c r="DG9" s="622"/>
      <c r="DH9" s="622"/>
      <c r="DI9" s="622"/>
      <c r="DJ9" s="622"/>
      <c r="DK9" s="622"/>
      <c r="DL9" s="622"/>
      <c r="DM9" s="622"/>
      <c r="DN9" s="622"/>
      <c r="DO9" s="622"/>
      <c r="DP9" s="623"/>
      <c r="DQ9" s="627">
        <v>12548382</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187</v>
      </c>
      <c r="AA10" s="659"/>
      <c r="AB10" s="659"/>
      <c r="AC10" s="659"/>
      <c r="AD10" s="660" t="s">
        <v>239</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1275895</v>
      </c>
      <c r="BH10" s="622"/>
      <c r="BI10" s="622"/>
      <c r="BJ10" s="622"/>
      <c r="BK10" s="622"/>
      <c r="BL10" s="622"/>
      <c r="BM10" s="622"/>
      <c r="BN10" s="623"/>
      <c r="BO10" s="659">
        <v>1.5</v>
      </c>
      <c r="BP10" s="659"/>
      <c r="BQ10" s="659"/>
      <c r="BR10" s="659"/>
      <c r="BS10" s="660" t="s">
        <v>239</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406426</v>
      </c>
      <c r="CS10" s="622"/>
      <c r="CT10" s="622"/>
      <c r="CU10" s="622"/>
      <c r="CV10" s="622"/>
      <c r="CW10" s="622"/>
      <c r="CX10" s="622"/>
      <c r="CY10" s="623"/>
      <c r="CZ10" s="659">
        <v>0.2</v>
      </c>
      <c r="DA10" s="659"/>
      <c r="DB10" s="659"/>
      <c r="DC10" s="659"/>
      <c r="DD10" s="627" t="s">
        <v>187</v>
      </c>
      <c r="DE10" s="622"/>
      <c r="DF10" s="622"/>
      <c r="DG10" s="622"/>
      <c r="DH10" s="622"/>
      <c r="DI10" s="622"/>
      <c r="DJ10" s="622"/>
      <c r="DK10" s="622"/>
      <c r="DL10" s="622"/>
      <c r="DM10" s="622"/>
      <c r="DN10" s="622"/>
      <c r="DO10" s="622"/>
      <c r="DP10" s="623"/>
      <c r="DQ10" s="627">
        <v>117750</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10086701</v>
      </c>
      <c r="S11" s="622"/>
      <c r="T11" s="622"/>
      <c r="U11" s="622"/>
      <c r="V11" s="622"/>
      <c r="W11" s="622"/>
      <c r="X11" s="622"/>
      <c r="Y11" s="623"/>
      <c r="Z11" s="624">
        <v>5.6</v>
      </c>
      <c r="AA11" s="625"/>
      <c r="AB11" s="625"/>
      <c r="AC11" s="626"/>
      <c r="AD11" s="627">
        <v>10086701</v>
      </c>
      <c r="AE11" s="622"/>
      <c r="AF11" s="622"/>
      <c r="AG11" s="622"/>
      <c r="AH11" s="622"/>
      <c r="AI11" s="622"/>
      <c r="AJ11" s="622"/>
      <c r="AK11" s="623"/>
      <c r="AL11" s="624">
        <v>10.9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3168055</v>
      </c>
      <c r="BH11" s="622"/>
      <c r="BI11" s="622"/>
      <c r="BJ11" s="622"/>
      <c r="BK11" s="622"/>
      <c r="BL11" s="622"/>
      <c r="BM11" s="622"/>
      <c r="BN11" s="623"/>
      <c r="BO11" s="659">
        <v>3.8</v>
      </c>
      <c r="BP11" s="659"/>
      <c r="BQ11" s="659"/>
      <c r="BR11" s="659"/>
      <c r="BS11" s="660">
        <v>510239</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566394</v>
      </c>
      <c r="CS11" s="622"/>
      <c r="CT11" s="622"/>
      <c r="CU11" s="622"/>
      <c r="CV11" s="622"/>
      <c r="CW11" s="622"/>
      <c r="CX11" s="622"/>
      <c r="CY11" s="623"/>
      <c r="CZ11" s="659">
        <v>0.3</v>
      </c>
      <c r="DA11" s="659"/>
      <c r="DB11" s="659"/>
      <c r="DC11" s="659"/>
      <c r="DD11" s="627">
        <v>61172</v>
      </c>
      <c r="DE11" s="622"/>
      <c r="DF11" s="622"/>
      <c r="DG11" s="622"/>
      <c r="DH11" s="622"/>
      <c r="DI11" s="622"/>
      <c r="DJ11" s="622"/>
      <c r="DK11" s="622"/>
      <c r="DL11" s="622"/>
      <c r="DM11" s="622"/>
      <c r="DN11" s="622"/>
      <c r="DO11" s="622"/>
      <c r="DP11" s="623"/>
      <c r="DQ11" s="627">
        <v>480376</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18085</v>
      </c>
      <c r="S12" s="622"/>
      <c r="T12" s="622"/>
      <c r="U12" s="622"/>
      <c r="V12" s="622"/>
      <c r="W12" s="622"/>
      <c r="X12" s="622"/>
      <c r="Y12" s="623"/>
      <c r="Z12" s="659">
        <v>0</v>
      </c>
      <c r="AA12" s="659"/>
      <c r="AB12" s="659"/>
      <c r="AC12" s="659"/>
      <c r="AD12" s="660">
        <v>18085</v>
      </c>
      <c r="AE12" s="660"/>
      <c r="AF12" s="660"/>
      <c r="AG12" s="660"/>
      <c r="AH12" s="660"/>
      <c r="AI12" s="660"/>
      <c r="AJ12" s="660"/>
      <c r="AK12" s="660"/>
      <c r="AL12" s="624">
        <v>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32754079</v>
      </c>
      <c r="BH12" s="622"/>
      <c r="BI12" s="622"/>
      <c r="BJ12" s="622"/>
      <c r="BK12" s="622"/>
      <c r="BL12" s="622"/>
      <c r="BM12" s="622"/>
      <c r="BN12" s="623"/>
      <c r="BO12" s="659">
        <v>38.799999999999997</v>
      </c>
      <c r="BP12" s="659"/>
      <c r="BQ12" s="659"/>
      <c r="BR12" s="659"/>
      <c r="BS12" s="660" t="s">
        <v>239</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2686302</v>
      </c>
      <c r="CS12" s="622"/>
      <c r="CT12" s="622"/>
      <c r="CU12" s="622"/>
      <c r="CV12" s="622"/>
      <c r="CW12" s="622"/>
      <c r="CX12" s="622"/>
      <c r="CY12" s="623"/>
      <c r="CZ12" s="659">
        <v>1.5</v>
      </c>
      <c r="DA12" s="659"/>
      <c r="DB12" s="659"/>
      <c r="DC12" s="659"/>
      <c r="DD12" s="627">
        <v>82459</v>
      </c>
      <c r="DE12" s="622"/>
      <c r="DF12" s="622"/>
      <c r="DG12" s="622"/>
      <c r="DH12" s="622"/>
      <c r="DI12" s="622"/>
      <c r="DJ12" s="622"/>
      <c r="DK12" s="622"/>
      <c r="DL12" s="622"/>
      <c r="DM12" s="622"/>
      <c r="DN12" s="622"/>
      <c r="DO12" s="622"/>
      <c r="DP12" s="623"/>
      <c r="DQ12" s="627">
        <v>1663222</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187</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187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32634677</v>
      </c>
      <c r="BH13" s="622"/>
      <c r="BI13" s="622"/>
      <c r="BJ13" s="622"/>
      <c r="BK13" s="622"/>
      <c r="BL13" s="622"/>
      <c r="BM13" s="622"/>
      <c r="BN13" s="623"/>
      <c r="BO13" s="659">
        <v>38.700000000000003</v>
      </c>
      <c r="BP13" s="659"/>
      <c r="BQ13" s="659"/>
      <c r="BR13" s="659"/>
      <c r="BS13" s="660" t="s">
        <v>187</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17754609</v>
      </c>
      <c r="CS13" s="622"/>
      <c r="CT13" s="622"/>
      <c r="CU13" s="622"/>
      <c r="CV13" s="622"/>
      <c r="CW13" s="622"/>
      <c r="CX13" s="622"/>
      <c r="CY13" s="623"/>
      <c r="CZ13" s="659">
        <v>10.199999999999999</v>
      </c>
      <c r="DA13" s="659"/>
      <c r="DB13" s="659"/>
      <c r="DC13" s="659"/>
      <c r="DD13" s="627">
        <v>6369594</v>
      </c>
      <c r="DE13" s="622"/>
      <c r="DF13" s="622"/>
      <c r="DG13" s="622"/>
      <c r="DH13" s="622"/>
      <c r="DI13" s="622"/>
      <c r="DJ13" s="622"/>
      <c r="DK13" s="622"/>
      <c r="DL13" s="622"/>
      <c r="DM13" s="622"/>
      <c r="DN13" s="622"/>
      <c r="DO13" s="622"/>
      <c r="DP13" s="623"/>
      <c r="DQ13" s="627">
        <v>12582218</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1741</v>
      </c>
      <c r="S14" s="622"/>
      <c r="T14" s="622"/>
      <c r="U14" s="622"/>
      <c r="V14" s="622"/>
      <c r="W14" s="622"/>
      <c r="X14" s="622"/>
      <c r="Y14" s="623"/>
      <c r="Z14" s="659">
        <v>0</v>
      </c>
      <c r="AA14" s="659"/>
      <c r="AB14" s="659"/>
      <c r="AC14" s="659"/>
      <c r="AD14" s="660">
        <v>1741</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586032</v>
      </c>
      <c r="BH14" s="622"/>
      <c r="BI14" s="622"/>
      <c r="BJ14" s="622"/>
      <c r="BK14" s="622"/>
      <c r="BL14" s="622"/>
      <c r="BM14" s="622"/>
      <c r="BN14" s="623"/>
      <c r="BO14" s="659">
        <v>0.7</v>
      </c>
      <c r="BP14" s="659"/>
      <c r="BQ14" s="659"/>
      <c r="BR14" s="659"/>
      <c r="BS14" s="660" t="s">
        <v>187</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6438016</v>
      </c>
      <c r="CS14" s="622"/>
      <c r="CT14" s="622"/>
      <c r="CU14" s="622"/>
      <c r="CV14" s="622"/>
      <c r="CW14" s="622"/>
      <c r="CX14" s="622"/>
      <c r="CY14" s="623"/>
      <c r="CZ14" s="659">
        <v>3.7</v>
      </c>
      <c r="DA14" s="659"/>
      <c r="DB14" s="659"/>
      <c r="DC14" s="659"/>
      <c r="DD14" s="627">
        <v>464206</v>
      </c>
      <c r="DE14" s="622"/>
      <c r="DF14" s="622"/>
      <c r="DG14" s="622"/>
      <c r="DH14" s="622"/>
      <c r="DI14" s="622"/>
      <c r="DJ14" s="622"/>
      <c r="DK14" s="622"/>
      <c r="DL14" s="622"/>
      <c r="DM14" s="622"/>
      <c r="DN14" s="622"/>
      <c r="DO14" s="622"/>
      <c r="DP14" s="623"/>
      <c r="DQ14" s="627">
        <v>5350229</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187</v>
      </c>
      <c r="AA15" s="659"/>
      <c r="AB15" s="659"/>
      <c r="AC15" s="659"/>
      <c r="AD15" s="660" t="s">
        <v>187</v>
      </c>
      <c r="AE15" s="660"/>
      <c r="AF15" s="660"/>
      <c r="AG15" s="660"/>
      <c r="AH15" s="660"/>
      <c r="AI15" s="660"/>
      <c r="AJ15" s="660"/>
      <c r="AK15" s="660"/>
      <c r="AL15" s="624" t="s">
        <v>187</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2714339</v>
      </c>
      <c r="BH15" s="622"/>
      <c r="BI15" s="622"/>
      <c r="BJ15" s="622"/>
      <c r="BK15" s="622"/>
      <c r="BL15" s="622"/>
      <c r="BM15" s="622"/>
      <c r="BN15" s="623"/>
      <c r="BO15" s="659">
        <v>3.2</v>
      </c>
      <c r="BP15" s="659"/>
      <c r="BQ15" s="659"/>
      <c r="BR15" s="659"/>
      <c r="BS15" s="660" t="s">
        <v>239</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17174228</v>
      </c>
      <c r="CS15" s="622"/>
      <c r="CT15" s="622"/>
      <c r="CU15" s="622"/>
      <c r="CV15" s="622"/>
      <c r="CW15" s="622"/>
      <c r="CX15" s="622"/>
      <c r="CY15" s="623"/>
      <c r="CZ15" s="659">
        <v>9.8000000000000007</v>
      </c>
      <c r="DA15" s="659"/>
      <c r="DB15" s="659"/>
      <c r="DC15" s="659"/>
      <c r="DD15" s="627">
        <v>4235432</v>
      </c>
      <c r="DE15" s="622"/>
      <c r="DF15" s="622"/>
      <c r="DG15" s="622"/>
      <c r="DH15" s="622"/>
      <c r="DI15" s="622"/>
      <c r="DJ15" s="622"/>
      <c r="DK15" s="622"/>
      <c r="DL15" s="622"/>
      <c r="DM15" s="622"/>
      <c r="DN15" s="622"/>
      <c r="DO15" s="622"/>
      <c r="DP15" s="623"/>
      <c r="DQ15" s="627">
        <v>10977329</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182662</v>
      </c>
      <c r="S16" s="622"/>
      <c r="T16" s="622"/>
      <c r="U16" s="622"/>
      <c r="V16" s="622"/>
      <c r="W16" s="622"/>
      <c r="X16" s="622"/>
      <c r="Y16" s="623"/>
      <c r="Z16" s="659">
        <v>0.1</v>
      </c>
      <c r="AA16" s="659"/>
      <c r="AB16" s="659"/>
      <c r="AC16" s="659"/>
      <c r="AD16" s="660">
        <v>182662</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187</v>
      </c>
      <c r="BH16" s="622"/>
      <c r="BI16" s="622"/>
      <c r="BJ16" s="622"/>
      <c r="BK16" s="622"/>
      <c r="BL16" s="622"/>
      <c r="BM16" s="622"/>
      <c r="BN16" s="623"/>
      <c r="BO16" s="659" t="s">
        <v>187</v>
      </c>
      <c r="BP16" s="659"/>
      <c r="BQ16" s="659"/>
      <c r="BR16" s="659"/>
      <c r="BS16" s="660" t="s">
        <v>187</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239</v>
      </c>
      <c r="DA16" s="659"/>
      <c r="DB16" s="659"/>
      <c r="DC16" s="659"/>
      <c r="DD16" s="627" t="s">
        <v>187</v>
      </c>
      <c r="DE16" s="622"/>
      <c r="DF16" s="622"/>
      <c r="DG16" s="622"/>
      <c r="DH16" s="622"/>
      <c r="DI16" s="622"/>
      <c r="DJ16" s="622"/>
      <c r="DK16" s="622"/>
      <c r="DL16" s="622"/>
      <c r="DM16" s="622"/>
      <c r="DN16" s="622"/>
      <c r="DO16" s="622"/>
      <c r="DP16" s="623"/>
      <c r="DQ16" s="627" t="s">
        <v>239</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944937</v>
      </c>
      <c r="S17" s="622"/>
      <c r="T17" s="622"/>
      <c r="U17" s="622"/>
      <c r="V17" s="622"/>
      <c r="W17" s="622"/>
      <c r="X17" s="622"/>
      <c r="Y17" s="623"/>
      <c r="Z17" s="659">
        <v>0.5</v>
      </c>
      <c r="AA17" s="659"/>
      <c r="AB17" s="659"/>
      <c r="AC17" s="659"/>
      <c r="AD17" s="660">
        <v>944937</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187</v>
      </c>
      <c r="BH17" s="622"/>
      <c r="BI17" s="622"/>
      <c r="BJ17" s="622"/>
      <c r="BK17" s="622"/>
      <c r="BL17" s="622"/>
      <c r="BM17" s="622"/>
      <c r="BN17" s="623"/>
      <c r="BO17" s="659" t="s">
        <v>187</v>
      </c>
      <c r="BP17" s="659"/>
      <c r="BQ17" s="659"/>
      <c r="BR17" s="659"/>
      <c r="BS17" s="660" t="s">
        <v>187</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9691007</v>
      </c>
      <c r="CS17" s="622"/>
      <c r="CT17" s="622"/>
      <c r="CU17" s="622"/>
      <c r="CV17" s="622"/>
      <c r="CW17" s="622"/>
      <c r="CX17" s="622"/>
      <c r="CY17" s="623"/>
      <c r="CZ17" s="659">
        <v>5.5</v>
      </c>
      <c r="DA17" s="659"/>
      <c r="DB17" s="659"/>
      <c r="DC17" s="659"/>
      <c r="DD17" s="627" t="s">
        <v>187</v>
      </c>
      <c r="DE17" s="622"/>
      <c r="DF17" s="622"/>
      <c r="DG17" s="622"/>
      <c r="DH17" s="622"/>
      <c r="DI17" s="622"/>
      <c r="DJ17" s="622"/>
      <c r="DK17" s="622"/>
      <c r="DL17" s="622"/>
      <c r="DM17" s="622"/>
      <c r="DN17" s="622"/>
      <c r="DO17" s="622"/>
      <c r="DP17" s="623"/>
      <c r="DQ17" s="627">
        <v>9691007</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560273</v>
      </c>
      <c r="S18" s="622"/>
      <c r="T18" s="622"/>
      <c r="U18" s="622"/>
      <c r="V18" s="622"/>
      <c r="W18" s="622"/>
      <c r="X18" s="622"/>
      <c r="Y18" s="623"/>
      <c r="Z18" s="659">
        <v>0.3</v>
      </c>
      <c r="AA18" s="659"/>
      <c r="AB18" s="659"/>
      <c r="AC18" s="659"/>
      <c r="AD18" s="660">
        <v>560273</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187</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187</v>
      </c>
      <c r="CS18" s="622"/>
      <c r="CT18" s="622"/>
      <c r="CU18" s="622"/>
      <c r="CV18" s="622"/>
      <c r="CW18" s="622"/>
      <c r="CX18" s="622"/>
      <c r="CY18" s="623"/>
      <c r="CZ18" s="659" t="s">
        <v>239</v>
      </c>
      <c r="DA18" s="659"/>
      <c r="DB18" s="659"/>
      <c r="DC18" s="659"/>
      <c r="DD18" s="627" t="s">
        <v>239</v>
      </c>
      <c r="DE18" s="622"/>
      <c r="DF18" s="622"/>
      <c r="DG18" s="622"/>
      <c r="DH18" s="622"/>
      <c r="DI18" s="622"/>
      <c r="DJ18" s="622"/>
      <c r="DK18" s="622"/>
      <c r="DL18" s="622"/>
      <c r="DM18" s="622"/>
      <c r="DN18" s="622"/>
      <c r="DO18" s="622"/>
      <c r="DP18" s="623"/>
      <c r="DQ18" s="627" t="s">
        <v>239</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557698</v>
      </c>
      <c r="S19" s="622"/>
      <c r="T19" s="622"/>
      <c r="U19" s="622"/>
      <c r="V19" s="622"/>
      <c r="W19" s="622"/>
      <c r="X19" s="622"/>
      <c r="Y19" s="623"/>
      <c r="Z19" s="659">
        <v>0.3</v>
      </c>
      <c r="AA19" s="659"/>
      <c r="AB19" s="659"/>
      <c r="AC19" s="659"/>
      <c r="AD19" s="660">
        <v>557698</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8547662</v>
      </c>
      <c r="BH19" s="622"/>
      <c r="BI19" s="622"/>
      <c r="BJ19" s="622"/>
      <c r="BK19" s="622"/>
      <c r="BL19" s="622"/>
      <c r="BM19" s="622"/>
      <c r="BN19" s="623"/>
      <c r="BO19" s="659">
        <v>10.1</v>
      </c>
      <c r="BP19" s="659"/>
      <c r="BQ19" s="659"/>
      <c r="BR19" s="659"/>
      <c r="BS19" s="660" t="s">
        <v>187</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187</v>
      </c>
      <c r="DA19" s="659"/>
      <c r="DB19" s="659"/>
      <c r="DC19" s="659"/>
      <c r="DD19" s="627" t="s">
        <v>187</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v>2575</v>
      </c>
      <c r="S20" s="622"/>
      <c r="T20" s="622"/>
      <c r="U20" s="622"/>
      <c r="V20" s="622"/>
      <c r="W20" s="622"/>
      <c r="X20" s="622"/>
      <c r="Y20" s="623"/>
      <c r="Z20" s="659">
        <v>0</v>
      </c>
      <c r="AA20" s="659"/>
      <c r="AB20" s="659"/>
      <c r="AC20" s="659"/>
      <c r="AD20" s="660">
        <v>2575</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8547662</v>
      </c>
      <c r="BH20" s="622"/>
      <c r="BI20" s="622"/>
      <c r="BJ20" s="622"/>
      <c r="BK20" s="622"/>
      <c r="BL20" s="622"/>
      <c r="BM20" s="622"/>
      <c r="BN20" s="623"/>
      <c r="BO20" s="659">
        <v>10.1</v>
      </c>
      <c r="BP20" s="659"/>
      <c r="BQ20" s="659"/>
      <c r="BR20" s="659"/>
      <c r="BS20" s="660" t="s">
        <v>187</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174807470</v>
      </c>
      <c r="CS20" s="622"/>
      <c r="CT20" s="622"/>
      <c r="CU20" s="622"/>
      <c r="CV20" s="622"/>
      <c r="CW20" s="622"/>
      <c r="CX20" s="622"/>
      <c r="CY20" s="623"/>
      <c r="CZ20" s="659">
        <v>100</v>
      </c>
      <c r="DA20" s="659"/>
      <c r="DB20" s="659"/>
      <c r="DC20" s="659"/>
      <c r="DD20" s="627">
        <v>17210871</v>
      </c>
      <c r="DE20" s="622"/>
      <c r="DF20" s="622"/>
      <c r="DG20" s="622"/>
      <c r="DH20" s="622"/>
      <c r="DI20" s="622"/>
      <c r="DJ20" s="622"/>
      <c r="DK20" s="622"/>
      <c r="DL20" s="622"/>
      <c r="DM20" s="622"/>
      <c r="DN20" s="622"/>
      <c r="DO20" s="622"/>
      <c r="DP20" s="623"/>
      <c r="DQ20" s="627">
        <v>107794221</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54671</v>
      </c>
      <c r="S21" s="622"/>
      <c r="T21" s="622"/>
      <c r="U21" s="622"/>
      <c r="V21" s="622"/>
      <c r="W21" s="622"/>
      <c r="X21" s="622"/>
      <c r="Y21" s="623"/>
      <c r="Z21" s="659">
        <v>0</v>
      </c>
      <c r="AA21" s="659"/>
      <c r="AB21" s="659"/>
      <c r="AC21" s="659"/>
      <c r="AD21" s="660" t="s">
        <v>239</v>
      </c>
      <c r="AE21" s="660"/>
      <c r="AF21" s="660"/>
      <c r="AG21" s="660"/>
      <c r="AH21" s="660"/>
      <c r="AI21" s="660"/>
      <c r="AJ21" s="660"/>
      <c r="AK21" s="660"/>
      <c r="AL21" s="624" t="s">
        <v>187</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9950</v>
      </c>
      <c r="BH21" s="622"/>
      <c r="BI21" s="622"/>
      <c r="BJ21" s="622"/>
      <c r="BK21" s="622"/>
      <c r="BL21" s="622"/>
      <c r="BM21" s="622"/>
      <c r="BN21" s="623"/>
      <c r="BO21" s="659">
        <v>0</v>
      </c>
      <c r="BP21" s="659"/>
      <c r="BQ21" s="659"/>
      <c r="BR21" s="659"/>
      <c r="BS21" s="660" t="s">
        <v>239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t="s">
        <v>239</v>
      </c>
      <c r="S22" s="622"/>
      <c r="T22" s="622"/>
      <c r="U22" s="622"/>
      <c r="V22" s="622"/>
      <c r="W22" s="622"/>
      <c r="X22" s="622"/>
      <c r="Y22" s="623"/>
      <c r="Z22" s="659" t="s">
        <v>187</v>
      </c>
      <c r="AA22" s="659"/>
      <c r="AB22" s="659"/>
      <c r="AC22" s="659"/>
      <c r="AD22" s="660" t="s">
        <v>187</v>
      </c>
      <c r="AE22" s="660"/>
      <c r="AF22" s="660"/>
      <c r="AG22" s="660"/>
      <c r="AH22" s="660"/>
      <c r="AI22" s="660"/>
      <c r="AJ22" s="660"/>
      <c r="AK22" s="660"/>
      <c r="AL22" s="624" t="s">
        <v>239</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v>2459397</v>
      </c>
      <c r="BH22" s="622"/>
      <c r="BI22" s="622"/>
      <c r="BJ22" s="622"/>
      <c r="BK22" s="622"/>
      <c r="BL22" s="622"/>
      <c r="BM22" s="622"/>
      <c r="BN22" s="623"/>
      <c r="BO22" s="659">
        <v>2.9</v>
      </c>
      <c r="BP22" s="659"/>
      <c r="BQ22" s="659"/>
      <c r="BR22" s="659"/>
      <c r="BS22" s="660" t="s">
        <v>239</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54629</v>
      </c>
      <c r="S23" s="622"/>
      <c r="T23" s="622"/>
      <c r="U23" s="622"/>
      <c r="V23" s="622"/>
      <c r="W23" s="622"/>
      <c r="X23" s="622"/>
      <c r="Y23" s="623"/>
      <c r="Z23" s="659">
        <v>0</v>
      </c>
      <c r="AA23" s="659"/>
      <c r="AB23" s="659"/>
      <c r="AC23" s="659"/>
      <c r="AD23" s="660" t="s">
        <v>187</v>
      </c>
      <c r="AE23" s="660"/>
      <c r="AF23" s="660"/>
      <c r="AG23" s="660"/>
      <c r="AH23" s="660"/>
      <c r="AI23" s="660"/>
      <c r="AJ23" s="660"/>
      <c r="AK23" s="660"/>
      <c r="AL23" s="624" t="s">
        <v>187</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v>6078315</v>
      </c>
      <c r="BH23" s="622"/>
      <c r="BI23" s="622"/>
      <c r="BJ23" s="622"/>
      <c r="BK23" s="622"/>
      <c r="BL23" s="622"/>
      <c r="BM23" s="622"/>
      <c r="BN23" s="623"/>
      <c r="BO23" s="659">
        <v>7.2</v>
      </c>
      <c r="BP23" s="659"/>
      <c r="BQ23" s="659"/>
      <c r="BR23" s="659"/>
      <c r="BS23" s="660" t="s">
        <v>187</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v>42</v>
      </c>
      <c r="S24" s="622"/>
      <c r="T24" s="622"/>
      <c r="U24" s="622"/>
      <c r="V24" s="622"/>
      <c r="W24" s="622"/>
      <c r="X24" s="622"/>
      <c r="Y24" s="623"/>
      <c r="Z24" s="659">
        <v>0</v>
      </c>
      <c r="AA24" s="659"/>
      <c r="AB24" s="659"/>
      <c r="AC24" s="659"/>
      <c r="AD24" s="660" t="s">
        <v>187</v>
      </c>
      <c r="AE24" s="660"/>
      <c r="AF24" s="660"/>
      <c r="AG24" s="660"/>
      <c r="AH24" s="660"/>
      <c r="AI24" s="660"/>
      <c r="AJ24" s="660"/>
      <c r="AK24" s="660"/>
      <c r="AL24" s="624" t="s">
        <v>187</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187</v>
      </c>
      <c r="BH24" s="622"/>
      <c r="BI24" s="622"/>
      <c r="BJ24" s="622"/>
      <c r="BK24" s="622"/>
      <c r="BL24" s="622"/>
      <c r="BM24" s="622"/>
      <c r="BN24" s="623"/>
      <c r="BO24" s="659" t="s">
        <v>187</v>
      </c>
      <c r="BP24" s="659"/>
      <c r="BQ24" s="659"/>
      <c r="BR24" s="659"/>
      <c r="BS24" s="660" t="s">
        <v>187</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88147855</v>
      </c>
      <c r="CS24" s="677"/>
      <c r="CT24" s="677"/>
      <c r="CU24" s="677"/>
      <c r="CV24" s="677"/>
      <c r="CW24" s="677"/>
      <c r="CX24" s="677"/>
      <c r="CY24" s="702"/>
      <c r="CZ24" s="703">
        <v>50.4</v>
      </c>
      <c r="DA24" s="685"/>
      <c r="DB24" s="685"/>
      <c r="DC24" s="705"/>
      <c r="DD24" s="701">
        <v>51927437</v>
      </c>
      <c r="DE24" s="677"/>
      <c r="DF24" s="677"/>
      <c r="DG24" s="677"/>
      <c r="DH24" s="677"/>
      <c r="DI24" s="677"/>
      <c r="DJ24" s="677"/>
      <c r="DK24" s="702"/>
      <c r="DL24" s="701">
        <v>51615015</v>
      </c>
      <c r="DM24" s="677"/>
      <c r="DN24" s="677"/>
      <c r="DO24" s="677"/>
      <c r="DP24" s="677"/>
      <c r="DQ24" s="677"/>
      <c r="DR24" s="677"/>
      <c r="DS24" s="677"/>
      <c r="DT24" s="677"/>
      <c r="DU24" s="677"/>
      <c r="DV24" s="702"/>
      <c r="DW24" s="703">
        <v>55.7</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98065682</v>
      </c>
      <c r="S25" s="622"/>
      <c r="T25" s="622"/>
      <c r="U25" s="622"/>
      <c r="V25" s="622"/>
      <c r="W25" s="622"/>
      <c r="X25" s="622"/>
      <c r="Y25" s="623"/>
      <c r="Z25" s="659">
        <v>54.3</v>
      </c>
      <c r="AA25" s="659"/>
      <c r="AB25" s="659"/>
      <c r="AC25" s="659"/>
      <c r="AD25" s="660">
        <v>91932696</v>
      </c>
      <c r="AE25" s="660"/>
      <c r="AF25" s="660"/>
      <c r="AG25" s="660"/>
      <c r="AH25" s="660"/>
      <c r="AI25" s="660"/>
      <c r="AJ25" s="660"/>
      <c r="AK25" s="660"/>
      <c r="AL25" s="624">
        <v>99.3</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28190313</v>
      </c>
      <c r="CS25" s="634"/>
      <c r="CT25" s="634"/>
      <c r="CU25" s="634"/>
      <c r="CV25" s="634"/>
      <c r="CW25" s="634"/>
      <c r="CX25" s="634"/>
      <c r="CY25" s="635"/>
      <c r="CZ25" s="624">
        <v>16.100000000000001</v>
      </c>
      <c r="DA25" s="636"/>
      <c r="DB25" s="636"/>
      <c r="DC25" s="637"/>
      <c r="DD25" s="627">
        <v>26507938</v>
      </c>
      <c r="DE25" s="634"/>
      <c r="DF25" s="634"/>
      <c r="DG25" s="634"/>
      <c r="DH25" s="634"/>
      <c r="DI25" s="634"/>
      <c r="DJ25" s="634"/>
      <c r="DK25" s="635"/>
      <c r="DL25" s="627">
        <v>26223617</v>
      </c>
      <c r="DM25" s="634"/>
      <c r="DN25" s="634"/>
      <c r="DO25" s="634"/>
      <c r="DP25" s="634"/>
      <c r="DQ25" s="634"/>
      <c r="DR25" s="634"/>
      <c r="DS25" s="634"/>
      <c r="DT25" s="634"/>
      <c r="DU25" s="634"/>
      <c r="DV25" s="635"/>
      <c r="DW25" s="624">
        <v>28.3</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47114</v>
      </c>
      <c r="S26" s="622"/>
      <c r="T26" s="622"/>
      <c r="U26" s="622"/>
      <c r="V26" s="622"/>
      <c r="W26" s="622"/>
      <c r="X26" s="622"/>
      <c r="Y26" s="623"/>
      <c r="Z26" s="659">
        <v>0</v>
      </c>
      <c r="AA26" s="659"/>
      <c r="AB26" s="659"/>
      <c r="AC26" s="659"/>
      <c r="AD26" s="660">
        <v>47114</v>
      </c>
      <c r="AE26" s="660"/>
      <c r="AF26" s="660"/>
      <c r="AG26" s="660"/>
      <c r="AH26" s="660"/>
      <c r="AI26" s="660"/>
      <c r="AJ26" s="660"/>
      <c r="AK26" s="660"/>
      <c r="AL26" s="624">
        <v>0.1</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187</v>
      </c>
      <c r="BP26" s="659"/>
      <c r="BQ26" s="659"/>
      <c r="BR26" s="659"/>
      <c r="BS26" s="660" t="s">
        <v>239</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18654969</v>
      </c>
      <c r="CS26" s="622"/>
      <c r="CT26" s="622"/>
      <c r="CU26" s="622"/>
      <c r="CV26" s="622"/>
      <c r="CW26" s="622"/>
      <c r="CX26" s="622"/>
      <c r="CY26" s="623"/>
      <c r="CZ26" s="624">
        <v>10.7</v>
      </c>
      <c r="DA26" s="636"/>
      <c r="DB26" s="636"/>
      <c r="DC26" s="637"/>
      <c r="DD26" s="627">
        <v>17731583</v>
      </c>
      <c r="DE26" s="622"/>
      <c r="DF26" s="622"/>
      <c r="DG26" s="622"/>
      <c r="DH26" s="622"/>
      <c r="DI26" s="622"/>
      <c r="DJ26" s="622"/>
      <c r="DK26" s="623"/>
      <c r="DL26" s="627" t="s">
        <v>239</v>
      </c>
      <c r="DM26" s="622"/>
      <c r="DN26" s="622"/>
      <c r="DO26" s="622"/>
      <c r="DP26" s="622"/>
      <c r="DQ26" s="622"/>
      <c r="DR26" s="622"/>
      <c r="DS26" s="622"/>
      <c r="DT26" s="622"/>
      <c r="DU26" s="622"/>
      <c r="DV26" s="623"/>
      <c r="DW26" s="624" t="s">
        <v>187</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1226916</v>
      </c>
      <c r="S27" s="622"/>
      <c r="T27" s="622"/>
      <c r="U27" s="622"/>
      <c r="V27" s="622"/>
      <c r="W27" s="622"/>
      <c r="X27" s="622"/>
      <c r="Y27" s="623"/>
      <c r="Z27" s="659">
        <v>0.7</v>
      </c>
      <c r="AA27" s="659"/>
      <c r="AB27" s="659"/>
      <c r="AC27" s="659"/>
      <c r="AD27" s="660" t="s">
        <v>239</v>
      </c>
      <c r="AE27" s="660"/>
      <c r="AF27" s="660"/>
      <c r="AG27" s="660"/>
      <c r="AH27" s="660"/>
      <c r="AI27" s="660"/>
      <c r="AJ27" s="660"/>
      <c r="AK27" s="660"/>
      <c r="AL27" s="624" t="s">
        <v>187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84341380</v>
      </c>
      <c r="BH27" s="622"/>
      <c r="BI27" s="622"/>
      <c r="BJ27" s="622"/>
      <c r="BK27" s="622"/>
      <c r="BL27" s="622"/>
      <c r="BM27" s="622"/>
      <c r="BN27" s="623"/>
      <c r="BO27" s="659">
        <v>100</v>
      </c>
      <c r="BP27" s="659"/>
      <c r="BQ27" s="659"/>
      <c r="BR27" s="659"/>
      <c r="BS27" s="660">
        <v>510239</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50267012</v>
      </c>
      <c r="CS27" s="634"/>
      <c r="CT27" s="634"/>
      <c r="CU27" s="634"/>
      <c r="CV27" s="634"/>
      <c r="CW27" s="634"/>
      <c r="CX27" s="634"/>
      <c r="CY27" s="635"/>
      <c r="CZ27" s="624">
        <v>28.8</v>
      </c>
      <c r="DA27" s="636"/>
      <c r="DB27" s="636"/>
      <c r="DC27" s="637"/>
      <c r="DD27" s="627">
        <v>15728969</v>
      </c>
      <c r="DE27" s="634"/>
      <c r="DF27" s="634"/>
      <c r="DG27" s="634"/>
      <c r="DH27" s="634"/>
      <c r="DI27" s="634"/>
      <c r="DJ27" s="634"/>
      <c r="DK27" s="635"/>
      <c r="DL27" s="627">
        <v>15700868</v>
      </c>
      <c r="DM27" s="634"/>
      <c r="DN27" s="634"/>
      <c r="DO27" s="634"/>
      <c r="DP27" s="634"/>
      <c r="DQ27" s="634"/>
      <c r="DR27" s="634"/>
      <c r="DS27" s="634"/>
      <c r="DT27" s="634"/>
      <c r="DU27" s="634"/>
      <c r="DV27" s="635"/>
      <c r="DW27" s="624">
        <v>17</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1743951</v>
      </c>
      <c r="S28" s="622"/>
      <c r="T28" s="622"/>
      <c r="U28" s="622"/>
      <c r="V28" s="622"/>
      <c r="W28" s="622"/>
      <c r="X28" s="622"/>
      <c r="Y28" s="623"/>
      <c r="Z28" s="659">
        <v>1</v>
      </c>
      <c r="AA28" s="659"/>
      <c r="AB28" s="659"/>
      <c r="AC28" s="659"/>
      <c r="AD28" s="660">
        <v>506222</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9690530</v>
      </c>
      <c r="CS28" s="622"/>
      <c r="CT28" s="622"/>
      <c r="CU28" s="622"/>
      <c r="CV28" s="622"/>
      <c r="CW28" s="622"/>
      <c r="CX28" s="622"/>
      <c r="CY28" s="623"/>
      <c r="CZ28" s="624">
        <v>5.5</v>
      </c>
      <c r="DA28" s="636"/>
      <c r="DB28" s="636"/>
      <c r="DC28" s="637"/>
      <c r="DD28" s="627">
        <v>9690530</v>
      </c>
      <c r="DE28" s="622"/>
      <c r="DF28" s="622"/>
      <c r="DG28" s="622"/>
      <c r="DH28" s="622"/>
      <c r="DI28" s="622"/>
      <c r="DJ28" s="622"/>
      <c r="DK28" s="623"/>
      <c r="DL28" s="627">
        <v>9690530</v>
      </c>
      <c r="DM28" s="622"/>
      <c r="DN28" s="622"/>
      <c r="DO28" s="622"/>
      <c r="DP28" s="622"/>
      <c r="DQ28" s="622"/>
      <c r="DR28" s="622"/>
      <c r="DS28" s="622"/>
      <c r="DT28" s="622"/>
      <c r="DU28" s="622"/>
      <c r="DV28" s="623"/>
      <c r="DW28" s="624">
        <v>10.5</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2137070</v>
      </c>
      <c r="S29" s="622"/>
      <c r="T29" s="622"/>
      <c r="U29" s="622"/>
      <c r="V29" s="622"/>
      <c r="W29" s="622"/>
      <c r="X29" s="622"/>
      <c r="Y29" s="623"/>
      <c r="Z29" s="659">
        <v>1.2</v>
      </c>
      <c r="AA29" s="659"/>
      <c r="AB29" s="659"/>
      <c r="AC29" s="659"/>
      <c r="AD29" s="660" t="s">
        <v>187</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9690530</v>
      </c>
      <c r="CS29" s="634"/>
      <c r="CT29" s="634"/>
      <c r="CU29" s="634"/>
      <c r="CV29" s="634"/>
      <c r="CW29" s="634"/>
      <c r="CX29" s="634"/>
      <c r="CY29" s="635"/>
      <c r="CZ29" s="624">
        <v>5.5</v>
      </c>
      <c r="DA29" s="636"/>
      <c r="DB29" s="636"/>
      <c r="DC29" s="637"/>
      <c r="DD29" s="627">
        <v>9690530</v>
      </c>
      <c r="DE29" s="634"/>
      <c r="DF29" s="634"/>
      <c r="DG29" s="634"/>
      <c r="DH29" s="634"/>
      <c r="DI29" s="634"/>
      <c r="DJ29" s="634"/>
      <c r="DK29" s="635"/>
      <c r="DL29" s="627">
        <v>9690530</v>
      </c>
      <c r="DM29" s="634"/>
      <c r="DN29" s="634"/>
      <c r="DO29" s="634"/>
      <c r="DP29" s="634"/>
      <c r="DQ29" s="634"/>
      <c r="DR29" s="634"/>
      <c r="DS29" s="634"/>
      <c r="DT29" s="634"/>
      <c r="DU29" s="634"/>
      <c r="DV29" s="635"/>
      <c r="DW29" s="624">
        <v>10.5</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38019705</v>
      </c>
      <c r="S30" s="622"/>
      <c r="T30" s="622"/>
      <c r="U30" s="622"/>
      <c r="V30" s="622"/>
      <c r="W30" s="622"/>
      <c r="X30" s="622"/>
      <c r="Y30" s="623"/>
      <c r="Z30" s="659">
        <v>21.1</v>
      </c>
      <c r="AA30" s="659"/>
      <c r="AB30" s="659"/>
      <c r="AC30" s="659"/>
      <c r="AD30" s="660" t="s">
        <v>187</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9429941</v>
      </c>
      <c r="CS30" s="622"/>
      <c r="CT30" s="622"/>
      <c r="CU30" s="622"/>
      <c r="CV30" s="622"/>
      <c r="CW30" s="622"/>
      <c r="CX30" s="622"/>
      <c r="CY30" s="623"/>
      <c r="CZ30" s="624">
        <v>5.4</v>
      </c>
      <c r="DA30" s="636"/>
      <c r="DB30" s="636"/>
      <c r="DC30" s="637"/>
      <c r="DD30" s="627">
        <v>9429941</v>
      </c>
      <c r="DE30" s="622"/>
      <c r="DF30" s="622"/>
      <c r="DG30" s="622"/>
      <c r="DH30" s="622"/>
      <c r="DI30" s="622"/>
      <c r="DJ30" s="622"/>
      <c r="DK30" s="623"/>
      <c r="DL30" s="627">
        <v>9429941</v>
      </c>
      <c r="DM30" s="622"/>
      <c r="DN30" s="622"/>
      <c r="DO30" s="622"/>
      <c r="DP30" s="622"/>
      <c r="DQ30" s="622"/>
      <c r="DR30" s="622"/>
      <c r="DS30" s="622"/>
      <c r="DT30" s="622"/>
      <c r="DU30" s="622"/>
      <c r="DV30" s="623"/>
      <c r="DW30" s="624">
        <v>10.199999999999999</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187</v>
      </c>
      <c r="S31" s="622"/>
      <c r="T31" s="622"/>
      <c r="U31" s="622"/>
      <c r="V31" s="622"/>
      <c r="W31" s="622"/>
      <c r="X31" s="622"/>
      <c r="Y31" s="623"/>
      <c r="Z31" s="659" t="s">
        <v>239</v>
      </c>
      <c r="AA31" s="659"/>
      <c r="AB31" s="659"/>
      <c r="AC31" s="659"/>
      <c r="AD31" s="660" t="s">
        <v>187</v>
      </c>
      <c r="AE31" s="660"/>
      <c r="AF31" s="660"/>
      <c r="AG31" s="660"/>
      <c r="AH31" s="660"/>
      <c r="AI31" s="660"/>
      <c r="AJ31" s="660"/>
      <c r="AK31" s="660"/>
      <c r="AL31" s="624" t="s">
        <v>187</v>
      </c>
      <c r="AM31" s="625"/>
      <c r="AN31" s="625"/>
      <c r="AO31" s="661"/>
      <c r="AP31" s="687" t="s">
        <v>316</v>
      </c>
      <c r="AQ31" s="688"/>
      <c r="AR31" s="688"/>
      <c r="AS31" s="688"/>
      <c r="AT31" s="689" t="s">
        <v>317</v>
      </c>
      <c r="AU31" s="214"/>
      <c r="AV31" s="214"/>
      <c r="AW31" s="214"/>
      <c r="AX31" s="679" t="s">
        <v>192</v>
      </c>
      <c r="AY31" s="680"/>
      <c r="AZ31" s="680"/>
      <c r="BA31" s="680"/>
      <c r="BB31" s="680"/>
      <c r="BC31" s="680"/>
      <c r="BD31" s="680"/>
      <c r="BE31" s="680"/>
      <c r="BF31" s="681"/>
      <c r="BG31" s="683">
        <v>99.3</v>
      </c>
      <c r="BH31" s="684"/>
      <c r="BI31" s="684"/>
      <c r="BJ31" s="684"/>
      <c r="BK31" s="684"/>
      <c r="BL31" s="684"/>
      <c r="BM31" s="685">
        <v>97.4</v>
      </c>
      <c r="BN31" s="684"/>
      <c r="BO31" s="684"/>
      <c r="BP31" s="684"/>
      <c r="BQ31" s="686"/>
      <c r="BR31" s="683">
        <v>99.1</v>
      </c>
      <c r="BS31" s="684"/>
      <c r="BT31" s="684"/>
      <c r="BU31" s="684"/>
      <c r="BV31" s="684"/>
      <c r="BW31" s="684"/>
      <c r="BX31" s="685">
        <v>97.2</v>
      </c>
      <c r="BY31" s="684"/>
      <c r="BZ31" s="684"/>
      <c r="CA31" s="684"/>
      <c r="CB31" s="686"/>
      <c r="CD31" s="642"/>
      <c r="CE31" s="643"/>
      <c r="CF31" s="618" t="s">
        <v>318</v>
      </c>
      <c r="CG31" s="619"/>
      <c r="CH31" s="619"/>
      <c r="CI31" s="619"/>
      <c r="CJ31" s="619"/>
      <c r="CK31" s="619"/>
      <c r="CL31" s="619"/>
      <c r="CM31" s="619"/>
      <c r="CN31" s="619"/>
      <c r="CO31" s="619"/>
      <c r="CP31" s="619"/>
      <c r="CQ31" s="620"/>
      <c r="CR31" s="621">
        <v>260589</v>
      </c>
      <c r="CS31" s="634"/>
      <c r="CT31" s="634"/>
      <c r="CU31" s="634"/>
      <c r="CV31" s="634"/>
      <c r="CW31" s="634"/>
      <c r="CX31" s="634"/>
      <c r="CY31" s="635"/>
      <c r="CZ31" s="624">
        <v>0.1</v>
      </c>
      <c r="DA31" s="636"/>
      <c r="DB31" s="636"/>
      <c r="DC31" s="637"/>
      <c r="DD31" s="627">
        <v>260589</v>
      </c>
      <c r="DE31" s="634"/>
      <c r="DF31" s="634"/>
      <c r="DG31" s="634"/>
      <c r="DH31" s="634"/>
      <c r="DI31" s="634"/>
      <c r="DJ31" s="634"/>
      <c r="DK31" s="635"/>
      <c r="DL31" s="627">
        <v>260589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11616281</v>
      </c>
      <c r="S32" s="622"/>
      <c r="T32" s="622"/>
      <c r="U32" s="622"/>
      <c r="V32" s="622"/>
      <c r="W32" s="622"/>
      <c r="X32" s="622"/>
      <c r="Y32" s="623"/>
      <c r="Z32" s="659">
        <v>6.4</v>
      </c>
      <c r="AA32" s="659"/>
      <c r="AB32" s="659"/>
      <c r="AC32" s="659"/>
      <c r="AD32" s="660" t="s">
        <v>187</v>
      </c>
      <c r="AE32" s="660"/>
      <c r="AF32" s="660"/>
      <c r="AG32" s="660"/>
      <c r="AH32" s="660"/>
      <c r="AI32" s="660"/>
      <c r="AJ32" s="660"/>
      <c r="AK32" s="660"/>
      <c r="AL32" s="624" t="s">
        <v>187</v>
      </c>
      <c r="AM32" s="625"/>
      <c r="AN32" s="625"/>
      <c r="AO32" s="661"/>
      <c r="AP32" s="662"/>
      <c r="AQ32" s="663"/>
      <c r="AR32" s="663"/>
      <c r="AS32" s="663"/>
      <c r="AT32" s="690"/>
      <c r="AU32" s="210" t="s">
        <v>320</v>
      </c>
      <c r="AX32" s="618" t="s">
        <v>321</v>
      </c>
      <c r="AY32" s="619"/>
      <c r="AZ32" s="619"/>
      <c r="BA32" s="619"/>
      <c r="BB32" s="619"/>
      <c r="BC32" s="619"/>
      <c r="BD32" s="619"/>
      <c r="BE32" s="619"/>
      <c r="BF32" s="620"/>
      <c r="BG32" s="692">
        <v>99</v>
      </c>
      <c r="BH32" s="634"/>
      <c r="BI32" s="634"/>
      <c r="BJ32" s="634"/>
      <c r="BK32" s="634"/>
      <c r="BL32" s="634"/>
      <c r="BM32" s="625">
        <v>96.1</v>
      </c>
      <c r="BN32" s="634"/>
      <c r="BO32" s="634"/>
      <c r="BP32" s="634"/>
      <c r="BQ32" s="657"/>
      <c r="BR32" s="692">
        <v>98.7</v>
      </c>
      <c r="BS32" s="634"/>
      <c r="BT32" s="634"/>
      <c r="BU32" s="634"/>
      <c r="BV32" s="634"/>
      <c r="BW32" s="634"/>
      <c r="BX32" s="625">
        <v>95.9</v>
      </c>
      <c r="BY32" s="634"/>
      <c r="BZ32" s="634"/>
      <c r="CA32" s="634"/>
      <c r="CB32" s="657"/>
      <c r="CD32" s="644"/>
      <c r="CE32" s="645"/>
      <c r="CF32" s="618" t="s">
        <v>322</v>
      </c>
      <c r="CG32" s="619"/>
      <c r="CH32" s="619"/>
      <c r="CI32" s="619"/>
      <c r="CJ32" s="619"/>
      <c r="CK32" s="619"/>
      <c r="CL32" s="619"/>
      <c r="CM32" s="619"/>
      <c r="CN32" s="619"/>
      <c r="CO32" s="619"/>
      <c r="CP32" s="619"/>
      <c r="CQ32" s="620"/>
      <c r="CR32" s="621" t="s">
        <v>239</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187</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1518812</v>
      </c>
      <c r="S33" s="622"/>
      <c r="T33" s="622"/>
      <c r="U33" s="622"/>
      <c r="V33" s="622"/>
      <c r="W33" s="622"/>
      <c r="X33" s="622"/>
      <c r="Y33" s="623"/>
      <c r="Z33" s="659">
        <v>0.8</v>
      </c>
      <c r="AA33" s="659"/>
      <c r="AB33" s="659"/>
      <c r="AC33" s="659"/>
      <c r="AD33" s="660">
        <v>109309</v>
      </c>
      <c r="AE33" s="660"/>
      <c r="AF33" s="660"/>
      <c r="AG33" s="660"/>
      <c r="AH33" s="660"/>
      <c r="AI33" s="660"/>
      <c r="AJ33" s="660"/>
      <c r="AK33" s="660"/>
      <c r="AL33" s="624">
        <v>0.1</v>
      </c>
      <c r="AM33" s="625"/>
      <c r="AN33" s="625"/>
      <c r="AO33" s="661"/>
      <c r="AP33" s="664"/>
      <c r="AQ33" s="665"/>
      <c r="AR33" s="665"/>
      <c r="AS33" s="665"/>
      <c r="AT33" s="691"/>
      <c r="AU33" s="215"/>
      <c r="AV33" s="215"/>
      <c r="AW33" s="215"/>
      <c r="AX33" s="602" t="s">
        <v>324</v>
      </c>
      <c r="AY33" s="603"/>
      <c r="AZ33" s="603"/>
      <c r="BA33" s="603"/>
      <c r="BB33" s="603"/>
      <c r="BC33" s="603"/>
      <c r="BD33" s="603"/>
      <c r="BE33" s="603"/>
      <c r="BF33" s="604"/>
      <c r="BG33" s="682">
        <v>99.5</v>
      </c>
      <c r="BH33" s="606"/>
      <c r="BI33" s="606"/>
      <c r="BJ33" s="606"/>
      <c r="BK33" s="606"/>
      <c r="BL33" s="606"/>
      <c r="BM33" s="652">
        <v>98.5</v>
      </c>
      <c r="BN33" s="606"/>
      <c r="BO33" s="606"/>
      <c r="BP33" s="606"/>
      <c r="BQ33" s="669"/>
      <c r="BR33" s="682">
        <v>99.4</v>
      </c>
      <c r="BS33" s="606"/>
      <c r="BT33" s="606"/>
      <c r="BU33" s="606"/>
      <c r="BV33" s="606"/>
      <c r="BW33" s="606"/>
      <c r="BX33" s="652">
        <v>98.4</v>
      </c>
      <c r="BY33" s="606"/>
      <c r="BZ33" s="606"/>
      <c r="CA33" s="606"/>
      <c r="CB33" s="669"/>
      <c r="CD33" s="618" t="s">
        <v>325</v>
      </c>
      <c r="CE33" s="619"/>
      <c r="CF33" s="619"/>
      <c r="CG33" s="619"/>
      <c r="CH33" s="619"/>
      <c r="CI33" s="619"/>
      <c r="CJ33" s="619"/>
      <c r="CK33" s="619"/>
      <c r="CL33" s="619"/>
      <c r="CM33" s="619"/>
      <c r="CN33" s="619"/>
      <c r="CO33" s="619"/>
      <c r="CP33" s="619"/>
      <c r="CQ33" s="620"/>
      <c r="CR33" s="621">
        <v>69448744</v>
      </c>
      <c r="CS33" s="634"/>
      <c r="CT33" s="634"/>
      <c r="CU33" s="634"/>
      <c r="CV33" s="634"/>
      <c r="CW33" s="634"/>
      <c r="CX33" s="634"/>
      <c r="CY33" s="635"/>
      <c r="CZ33" s="624">
        <v>39.700000000000003</v>
      </c>
      <c r="DA33" s="636"/>
      <c r="DB33" s="636"/>
      <c r="DC33" s="637"/>
      <c r="DD33" s="627">
        <v>52720842</v>
      </c>
      <c r="DE33" s="634"/>
      <c r="DF33" s="634"/>
      <c r="DG33" s="634"/>
      <c r="DH33" s="634"/>
      <c r="DI33" s="634"/>
      <c r="DJ33" s="634"/>
      <c r="DK33" s="635"/>
      <c r="DL33" s="627">
        <v>34126027</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468921</v>
      </c>
      <c r="S34" s="622"/>
      <c r="T34" s="622"/>
      <c r="U34" s="622"/>
      <c r="V34" s="622"/>
      <c r="W34" s="622"/>
      <c r="X34" s="622"/>
      <c r="Y34" s="623"/>
      <c r="Z34" s="659">
        <v>0.3</v>
      </c>
      <c r="AA34" s="659"/>
      <c r="AB34" s="659"/>
      <c r="AC34" s="659"/>
      <c r="AD34" s="660" t="s">
        <v>187</v>
      </c>
      <c r="AE34" s="660"/>
      <c r="AF34" s="660"/>
      <c r="AG34" s="660"/>
      <c r="AH34" s="660"/>
      <c r="AI34" s="660"/>
      <c r="AJ34" s="660"/>
      <c r="AK34" s="660"/>
      <c r="AL34" s="624" t="s">
        <v>239</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327</v>
      </c>
      <c r="CE34" s="619"/>
      <c r="CF34" s="619"/>
      <c r="CG34" s="619"/>
      <c r="CH34" s="619"/>
      <c r="CI34" s="619"/>
      <c r="CJ34" s="619"/>
      <c r="CK34" s="619"/>
      <c r="CL34" s="619"/>
      <c r="CM34" s="619"/>
      <c r="CN34" s="619"/>
      <c r="CO34" s="619"/>
      <c r="CP34" s="619"/>
      <c r="CQ34" s="620"/>
      <c r="CR34" s="621">
        <v>31624804</v>
      </c>
      <c r="CS34" s="622"/>
      <c r="CT34" s="622"/>
      <c r="CU34" s="622"/>
      <c r="CV34" s="622"/>
      <c r="CW34" s="622"/>
      <c r="CX34" s="622"/>
      <c r="CY34" s="623"/>
      <c r="CZ34" s="624">
        <v>18.100000000000001</v>
      </c>
      <c r="DA34" s="636"/>
      <c r="DB34" s="636"/>
      <c r="DC34" s="637"/>
      <c r="DD34" s="627">
        <v>19946973</v>
      </c>
      <c r="DE34" s="622"/>
      <c r="DF34" s="622"/>
      <c r="DG34" s="622"/>
      <c r="DH34" s="622"/>
      <c r="DI34" s="622"/>
      <c r="DJ34" s="622"/>
      <c r="DK34" s="623"/>
      <c r="DL34" s="627">
        <v>15714030</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5390431</v>
      </c>
      <c r="S35" s="622"/>
      <c r="T35" s="622"/>
      <c r="U35" s="622"/>
      <c r="V35" s="622"/>
      <c r="W35" s="622"/>
      <c r="X35" s="622"/>
      <c r="Y35" s="623"/>
      <c r="Z35" s="659">
        <v>3</v>
      </c>
      <c r="AA35" s="659"/>
      <c r="AB35" s="659"/>
      <c r="AC35" s="659"/>
      <c r="AD35" s="660" t="s">
        <v>239</v>
      </c>
      <c r="AE35" s="660"/>
      <c r="AF35" s="660"/>
      <c r="AG35" s="660"/>
      <c r="AH35" s="660"/>
      <c r="AI35" s="660"/>
      <c r="AJ35" s="660"/>
      <c r="AK35" s="660"/>
      <c r="AL35" s="624" t="s">
        <v>239</v>
      </c>
      <c r="AM35" s="625"/>
      <c r="AN35" s="625"/>
      <c r="AO35" s="661"/>
      <c r="AP35" s="218"/>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1183065</v>
      </c>
      <c r="CS35" s="634"/>
      <c r="CT35" s="634"/>
      <c r="CU35" s="634"/>
      <c r="CV35" s="634"/>
      <c r="CW35" s="634"/>
      <c r="CX35" s="634"/>
      <c r="CY35" s="635"/>
      <c r="CZ35" s="624">
        <v>0.7</v>
      </c>
      <c r="DA35" s="636"/>
      <c r="DB35" s="636"/>
      <c r="DC35" s="637"/>
      <c r="DD35" s="627">
        <v>1116170</v>
      </c>
      <c r="DE35" s="634"/>
      <c r="DF35" s="634"/>
      <c r="DG35" s="634"/>
      <c r="DH35" s="634"/>
      <c r="DI35" s="634"/>
      <c r="DJ35" s="634"/>
      <c r="DK35" s="635"/>
      <c r="DL35" s="627">
        <v>1116170</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7059124</v>
      </c>
      <c r="S36" s="622"/>
      <c r="T36" s="622"/>
      <c r="U36" s="622"/>
      <c r="V36" s="622"/>
      <c r="W36" s="622"/>
      <c r="X36" s="622"/>
      <c r="Y36" s="623"/>
      <c r="Z36" s="659">
        <v>3.9</v>
      </c>
      <c r="AA36" s="659"/>
      <c r="AB36" s="659"/>
      <c r="AC36" s="659"/>
      <c r="AD36" s="660" t="s">
        <v>239</v>
      </c>
      <c r="AE36" s="660"/>
      <c r="AF36" s="660"/>
      <c r="AG36" s="660"/>
      <c r="AH36" s="660"/>
      <c r="AI36" s="660"/>
      <c r="AJ36" s="660"/>
      <c r="AK36" s="660"/>
      <c r="AL36" s="624" t="s">
        <v>187</v>
      </c>
      <c r="AM36" s="625"/>
      <c r="AN36" s="625"/>
      <c r="AO36" s="661"/>
      <c r="AP36" s="218"/>
      <c r="AQ36" s="670" t="s">
        <v>333</v>
      </c>
      <c r="AR36" s="671"/>
      <c r="AS36" s="671"/>
      <c r="AT36" s="671"/>
      <c r="AU36" s="671"/>
      <c r="AV36" s="671"/>
      <c r="AW36" s="671"/>
      <c r="AX36" s="671"/>
      <c r="AY36" s="672"/>
      <c r="AZ36" s="676">
        <v>19809520</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796058</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14200857</v>
      </c>
      <c r="CS36" s="622"/>
      <c r="CT36" s="622"/>
      <c r="CU36" s="622"/>
      <c r="CV36" s="622"/>
      <c r="CW36" s="622"/>
      <c r="CX36" s="622"/>
      <c r="CY36" s="623"/>
      <c r="CZ36" s="624">
        <v>8.1</v>
      </c>
      <c r="DA36" s="636"/>
      <c r="DB36" s="636"/>
      <c r="DC36" s="637"/>
      <c r="DD36" s="627">
        <v>12605428</v>
      </c>
      <c r="DE36" s="622"/>
      <c r="DF36" s="622"/>
      <c r="DG36" s="622"/>
      <c r="DH36" s="622"/>
      <c r="DI36" s="622"/>
      <c r="DJ36" s="622"/>
      <c r="DK36" s="623"/>
      <c r="DL36" s="627">
        <v>8308825</v>
      </c>
      <c r="DM36" s="622"/>
      <c r="DN36" s="622"/>
      <c r="DO36" s="622"/>
      <c r="DP36" s="622"/>
      <c r="DQ36" s="622"/>
      <c r="DR36" s="622"/>
      <c r="DS36" s="622"/>
      <c r="DT36" s="622"/>
      <c r="DU36" s="622"/>
      <c r="DV36" s="623"/>
      <c r="DW36" s="624">
        <v>9</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3450183</v>
      </c>
      <c r="S37" s="622"/>
      <c r="T37" s="622"/>
      <c r="U37" s="622"/>
      <c r="V37" s="622"/>
      <c r="W37" s="622"/>
      <c r="X37" s="622"/>
      <c r="Y37" s="623"/>
      <c r="Z37" s="659">
        <v>1.9</v>
      </c>
      <c r="AA37" s="659"/>
      <c r="AB37" s="659"/>
      <c r="AC37" s="659"/>
      <c r="AD37" s="660">
        <v>18919</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4581075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-48728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21407</v>
      </c>
      <c r="CS37" s="634"/>
      <c r="CT37" s="634"/>
      <c r="CU37" s="634"/>
      <c r="CV37" s="634"/>
      <c r="CW37" s="634"/>
      <c r="CX37" s="634"/>
      <c r="CY37" s="635"/>
      <c r="CZ37" s="624">
        <v>0</v>
      </c>
      <c r="DA37" s="636"/>
      <c r="DB37" s="636"/>
      <c r="DC37" s="637"/>
      <c r="DD37" s="627">
        <v>21407</v>
      </c>
      <c r="DE37" s="634"/>
      <c r="DF37" s="634"/>
      <c r="DG37" s="634"/>
      <c r="DH37" s="634"/>
      <c r="DI37" s="634"/>
      <c r="DJ37" s="634"/>
      <c r="DK37" s="635"/>
      <c r="DL37" s="627">
        <v>21407</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9796400</v>
      </c>
      <c r="S38" s="622"/>
      <c r="T38" s="622"/>
      <c r="U38" s="622"/>
      <c r="V38" s="622"/>
      <c r="W38" s="622"/>
      <c r="X38" s="622"/>
      <c r="Y38" s="623"/>
      <c r="Z38" s="659">
        <v>5.4</v>
      </c>
      <c r="AA38" s="659"/>
      <c r="AB38" s="659"/>
      <c r="AC38" s="659"/>
      <c r="AD38" s="660" t="s">
        <v>187</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1711302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52649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13517143</v>
      </c>
      <c r="CS38" s="622"/>
      <c r="CT38" s="622"/>
      <c r="CU38" s="622"/>
      <c r="CV38" s="622"/>
      <c r="CW38" s="622"/>
      <c r="CX38" s="622"/>
      <c r="CY38" s="623"/>
      <c r="CZ38" s="624">
        <v>7.7</v>
      </c>
      <c r="DA38" s="636"/>
      <c r="DB38" s="636"/>
      <c r="DC38" s="637"/>
      <c r="DD38" s="627">
        <v>11328013</v>
      </c>
      <c r="DE38" s="622"/>
      <c r="DF38" s="622"/>
      <c r="DG38" s="622"/>
      <c r="DH38" s="622"/>
      <c r="DI38" s="622"/>
      <c r="DJ38" s="622"/>
      <c r="DK38" s="623"/>
      <c r="DL38" s="627">
        <v>8915922</v>
      </c>
      <c r="DM38" s="622"/>
      <c r="DN38" s="622"/>
      <c r="DO38" s="622"/>
      <c r="DP38" s="622"/>
      <c r="DQ38" s="622"/>
      <c r="DR38" s="622"/>
      <c r="DS38" s="622"/>
      <c r="DT38" s="622"/>
      <c r="DU38" s="622"/>
      <c r="DV38" s="623"/>
      <c r="DW38" s="624">
        <v>9.6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187</v>
      </c>
      <c r="AE39" s="660"/>
      <c r="AF39" s="660"/>
      <c r="AG39" s="660"/>
      <c r="AH39" s="660"/>
      <c r="AI39" s="660"/>
      <c r="AJ39" s="660"/>
      <c r="AK39" s="660"/>
      <c r="AL39" s="624" t="s">
        <v>239</v>
      </c>
      <c r="AM39" s="625"/>
      <c r="AN39" s="625"/>
      <c r="AO39" s="661"/>
      <c r="AQ39" s="654" t="s">
        <v>345</v>
      </c>
      <c r="AR39" s="655"/>
      <c r="AS39" s="655"/>
      <c r="AT39" s="655"/>
      <c r="AU39" s="655"/>
      <c r="AV39" s="655"/>
      <c r="AW39" s="655"/>
      <c r="AX39" s="655"/>
      <c r="AY39" s="656"/>
      <c r="AZ39" s="621">
        <v>1072844</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77908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7590166</v>
      </c>
      <c r="CS39" s="634"/>
      <c r="CT39" s="634"/>
      <c r="CU39" s="634"/>
      <c r="CV39" s="634"/>
      <c r="CW39" s="634"/>
      <c r="CX39" s="634"/>
      <c r="CY39" s="635"/>
      <c r="CZ39" s="624">
        <v>4.3</v>
      </c>
      <c r="DA39" s="636"/>
      <c r="DB39" s="636"/>
      <c r="DC39" s="637"/>
      <c r="DD39" s="627">
        <v>7372549</v>
      </c>
      <c r="DE39" s="634"/>
      <c r="DF39" s="634"/>
      <c r="DG39" s="634"/>
      <c r="DH39" s="634"/>
      <c r="DI39" s="634"/>
      <c r="DJ39" s="634"/>
      <c r="DK39" s="635"/>
      <c r="DL39" s="627" t="s">
        <v>239</v>
      </c>
      <c r="DM39" s="634"/>
      <c r="DN39" s="634"/>
      <c r="DO39" s="634"/>
      <c r="DP39" s="634"/>
      <c r="DQ39" s="634"/>
      <c r="DR39" s="634"/>
      <c r="DS39" s="634"/>
      <c r="DT39" s="634"/>
      <c r="DU39" s="634"/>
      <c r="DV39" s="635"/>
      <c r="DW39" s="624" t="s">
        <v>187</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187</v>
      </c>
      <c r="S40" s="622"/>
      <c r="T40" s="622"/>
      <c r="U40" s="622"/>
      <c r="V40" s="622"/>
      <c r="W40" s="622"/>
      <c r="X40" s="622"/>
      <c r="Y40" s="623"/>
      <c r="Z40" s="659" t="s">
        <v>239</v>
      </c>
      <c r="AA40" s="659"/>
      <c r="AB40" s="659"/>
      <c r="AC40" s="659"/>
      <c r="AD40" s="660" t="s">
        <v>187</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187</v>
      </c>
      <c r="BA40" s="622"/>
      <c r="BB40" s="622"/>
      <c r="BC40" s="622"/>
      <c r="BD40" s="634"/>
      <c r="BE40" s="634"/>
      <c r="BF40" s="657"/>
      <c r="BG40" s="662" t="s">
        <v>350</v>
      </c>
      <c r="BH40" s="663"/>
      <c r="BI40" s="663"/>
      <c r="BJ40" s="663"/>
      <c r="BK40" s="663"/>
      <c r="BL40" s="219"/>
      <c r="BM40" s="619" t="s">
        <v>351</v>
      </c>
      <c r="BN40" s="619"/>
      <c r="BO40" s="619"/>
      <c r="BP40" s="619"/>
      <c r="BQ40" s="619"/>
      <c r="BR40" s="619"/>
      <c r="BS40" s="619"/>
      <c r="BT40" s="619"/>
      <c r="BU40" s="620"/>
      <c r="BV40" s="621">
        <v>111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1332709</v>
      </c>
      <c r="CS40" s="622"/>
      <c r="CT40" s="622"/>
      <c r="CU40" s="622"/>
      <c r="CV40" s="622"/>
      <c r="CW40" s="622"/>
      <c r="CX40" s="622"/>
      <c r="CY40" s="623"/>
      <c r="CZ40" s="624">
        <v>0.8</v>
      </c>
      <c r="DA40" s="636"/>
      <c r="DB40" s="636"/>
      <c r="DC40" s="637"/>
      <c r="DD40" s="627">
        <v>351709</v>
      </c>
      <c r="DE40" s="622"/>
      <c r="DF40" s="622"/>
      <c r="DG40" s="622"/>
      <c r="DH40" s="622"/>
      <c r="DI40" s="622"/>
      <c r="DJ40" s="622"/>
      <c r="DK40" s="623"/>
      <c r="DL40" s="627">
        <v>71080</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180540590</v>
      </c>
      <c r="S41" s="646"/>
      <c r="T41" s="646"/>
      <c r="U41" s="646"/>
      <c r="V41" s="646"/>
      <c r="W41" s="646"/>
      <c r="X41" s="646"/>
      <c r="Y41" s="649"/>
      <c r="Z41" s="650">
        <v>100</v>
      </c>
      <c r="AA41" s="650"/>
      <c r="AB41" s="650"/>
      <c r="AC41" s="650"/>
      <c r="AD41" s="651">
        <v>92614260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3171400</v>
      </c>
      <c r="BA41" s="622"/>
      <c r="BB41" s="622"/>
      <c r="BC41" s="622"/>
      <c r="BD41" s="634"/>
      <c r="BE41" s="634"/>
      <c r="BF41" s="657"/>
      <c r="BG41" s="662"/>
      <c r="BH41" s="663"/>
      <c r="BI41" s="663"/>
      <c r="BJ41" s="663"/>
      <c r="BK41" s="663"/>
      <c r="BL41" s="219"/>
      <c r="BM41" s="619" t="s">
        <v>355</v>
      </c>
      <c r="BN41" s="619"/>
      <c r="BO41" s="619"/>
      <c r="BP41" s="619"/>
      <c r="BQ41" s="619"/>
      <c r="BR41" s="619"/>
      <c r="BS41" s="619"/>
      <c r="BT41" s="619"/>
      <c r="BU41" s="620"/>
      <c r="BV41" s="621" t="s">
        <v>187</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187</v>
      </c>
      <c r="CS41" s="634"/>
      <c r="CT41" s="634"/>
      <c r="CU41" s="634"/>
      <c r="CV41" s="634"/>
      <c r="CW41" s="634"/>
      <c r="CX41" s="634"/>
      <c r="CY41" s="635"/>
      <c r="CZ41" s="624" t="s">
        <v>187</v>
      </c>
      <c r="DA41" s="636"/>
      <c r="DB41" s="636"/>
      <c r="DC41" s="637"/>
      <c r="DD41" s="627" t="s">
        <v>187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9272899</v>
      </c>
      <c r="BA42" s="646"/>
      <c r="BB42" s="646"/>
      <c r="BC42" s="646"/>
      <c r="BD42" s="606"/>
      <c r="BE42" s="606"/>
      <c r="BF42" s="669"/>
      <c r="BG42" s="664"/>
      <c r="BH42" s="665"/>
      <c r="BI42" s="665"/>
      <c r="BJ42" s="665"/>
      <c r="BK42" s="665"/>
      <c r="BL42" s="220"/>
      <c r="BM42" s="603" t="s">
        <v>358</v>
      </c>
      <c r="BN42" s="603"/>
      <c r="BO42" s="603"/>
      <c r="BP42" s="603"/>
      <c r="BQ42" s="603"/>
      <c r="BR42" s="603"/>
      <c r="BS42" s="603"/>
      <c r="BT42" s="603"/>
      <c r="BU42" s="604"/>
      <c r="BV42" s="605">
        <v>319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17210871</v>
      </c>
      <c r="CS42" s="634"/>
      <c r="CT42" s="634"/>
      <c r="CU42" s="634"/>
      <c r="CV42" s="634"/>
      <c r="CW42" s="634"/>
      <c r="CX42" s="634"/>
      <c r="CY42" s="635"/>
      <c r="CZ42" s="624">
        <v>9.8000000000000007</v>
      </c>
      <c r="DA42" s="636"/>
      <c r="DB42" s="636"/>
      <c r="DC42" s="637"/>
      <c r="DD42" s="627">
        <v>3145942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0" t="s">
        <v>360</v>
      </c>
      <c r="CD43" s="618" t="s">
        <v>361</v>
      </c>
      <c r="CE43" s="619"/>
      <c r="CF43" s="619"/>
      <c r="CG43" s="619"/>
      <c r="CH43" s="619"/>
      <c r="CI43" s="619"/>
      <c r="CJ43" s="619"/>
      <c r="CK43" s="619"/>
      <c r="CL43" s="619"/>
      <c r="CM43" s="619"/>
      <c r="CN43" s="619"/>
      <c r="CO43" s="619"/>
      <c r="CP43" s="619"/>
      <c r="CQ43" s="620"/>
      <c r="CR43" s="621">
        <v>531061</v>
      </c>
      <c r="CS43" s="634"/>
      <c r="CT43" s="634"/>
      <c r="CU43" s="634"/>
      <c r="CV43" s="634"/>
      <c r="CW43" s="634"/>
      <c r="CX43" s="634"/>
      <c r="CY43" s="635"/>
      <c r="CZ43" s="624">
        <v>0.3</v>
      </c>
      <c r="DA43" s="636"/>
      <c r="DB43" s="636"/>
      <c r="DC43" s="637"/>
      <c r="DD43" s="627">
        <v>531061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17210871</v>
      </c>
      <c r="CS44" s="622"/>
      <c r="CT44" s="622"/>
      <c r="CU44" s="622"/>
      <c r="CV44" s="622"/>
      <c r="CW44" s="622"/>
      <c r="CX44" s="622"/>
      <c r="CY44" s="623"/>
      <c r="CZ44" s="624">
        <v>9.8000000000000007</v>
      </c>
      <c r="DA44" s="625"/>
      <c r="DB44" s="625"/>
      <c r="DC44" s="626"/>
      <c r="DD44" s="627">
        <v>3145942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9016498</v>
      </c>
      <c r="CS45" s="634"/>
      <c r="CT45" s="634"/>
      <c r="CU45" s="634"/>
      <c r="CV45" s="634"/>
      <c r="CW45" s="634"/>
      <c r="CX45" s="634"/>
      <c r="CY45" s="635"/>
      <c r="CZ45" s="624">
        <v>5.2</v>
      </c>
      <c r="DA45" s="636"/>
      <c r="DB45" s="636"/>
      <c r="DC45" s="637"/>
      <c r="DD45" s="627">
        <v>879512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1"/>
      <c r="CD46" s="642"/>
      <c r="CE46" s="643"/>
      <c r="CF46" s="618" t="s">
        <v>366</v>
      </c>
      <c r="CG46" s="619"/>
      <c r="CH46" s="619"/>
      <c r="CI46" s="619"/>
      <c r="CJ46" s="619"/>
      <c r="CK46" s="619"/>
      <c r="CL46" s="619"/>
      <c r="CM46" s="619"/>
      <c r="CN46" s="619"/>
      <c r="CO46" s="619"/>
      <c r="CP46" s="619"/>
      <c r="CQ46" s="620"/>
      <c r="CR46" s="621">
        <v>8177894</v>
      </c>
      <c r="CS46" s="622"/>
      <c r="CT46" s="622"/>
      <c r="CU46" s="622"/>
      <c r="CV46" s="622"/>
      <c r="CW46" s="622"/>
      <c r="CX46" s="622"/>
      <c r="CY46" s="623"/>
      <c r="CZ46" s="624">
        <v>4.7</v>
      </c>
      <c r="DA46" s="625"/>
      <c r="DB46" s="625"/>
      <c r="DC46" s="626"/>
      <c r="DD46" s="627">
        <v>2251351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1"/>
      <c r="CD47" s="642"/>
      <c r="CE47" s="643"/>
      <c r="CF47" s="618" t="s">
        <v>367</v>
      </c>
      <c r="CG47" s="619"/>
      <c r="CH47" s="619"/>
      <c r="CI47" s="619"/>
      <c r="CJ47" s="619"/>
      <c r="CK47" s="619"/>
      <c r="CL47" s="619"/>
      <c r="CM47" s="619"/>
      <c r="CN47" s="619"/>
      <c r="CO47" s="619"/>
      <c r="CP47" s="619"/>
      <c r="CQ47" s="620"/>
      <c r="CR47" s="621" t="s">
        <v>187</v>
      </c>
      <c r="CS47" s="634"/>
      <c r="CT47" s="634"/>
      <c r="CU47" s="634"/>
      <c r="CV47" s="634"/>
      <c r="CW47" s="634"/>
      <c r="CX47" s="634"/>
      <c r="CY47" s="635"/>
      <c r="CZ47" s="624" t="s">
        <v>187</v>
      </c>
      <c r="DA47" s="636"/>
      <c r="DB47" s="636"/>
      <c r="DC47" s="637"/>
      <c r="DD47" s="627" t="s">
        <v>187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1"/>
      <c r="CD48" s="644"/>
      <c r="CE48" s="645"/>
      <c r="CF48" s="618" t="s">
        <v>368</v>
      </c>
      <c r="CG48" s="619"/>
      <c r="CH48" s="619"/>
      <c r="CI48" s="619"/>
      <c r="CJ48" s="619"/>
      <c r="CK48" s="619"/>
      <c r="CL48" s="619"/>
      <c r="CM48" s="619"/>
      <c r="CN48" s="619"/>
      <c r="CO48" s="619"/>
      <c r="CP48" s="619"/>
      <c r="CQ48" s="620"/>
      <c r="CR48" s="621" t="s">
        <v>187</v>
      </c>
      <c r="CS48" s="622"/>
      <c r="CT48" s="622"/>
      <c r="CU48" s="622"/>
      <c r="CV48" s="622"/>
      <c r="CW48" s="622"/>
      <c r="CX48" s="622"/>
      <c r="CY48" s="623"/>
      <c r="CZ48" s="624" t="s">
        <v>187</v>
      </c>
      <c r="DA48" s="625"/>
      <c r="DB48" s="625"/>
      <c r="DC48" s="626"/>
      <c r="DD48" s="627" t="s">
        <v>187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1"/>
      <c r="CD49" s="602" t="s">
        <v>369</v>
      </c>
      <c r="CE49" s="603"/>
      <c r="CF49" s="603"/>
      <c r="CG49" s="603"/>
      <c r="CH49" s="603"/>
      <c r="CI49" s="603"/>
      <c r="CJ49" s="603"/>
      <c r="CK49" s="603"/>
      <c r="CL49" s="603"/>
      <c r="CM49" s="603"/>
      <c r="CN49" s="603"/>
      <c r="CO49" s="603"/>
      <c r="CP49" s="603"/>
      <c r="CQ49" s="604"/>
      <c r="CR49" s="605">
        <v>174807470</v>
      </c>
      <c r="CS49" s="606"/>
      <c r="CT49" s="606"/>
      <c r="CU49" s="606"/>
      <c r="CV49" s="606"/>
      <c r="CW49" s="606"/>
      <c r="CX49" s="606"/>
      <c r="CY49" s="607"/>
      <c r="CZ49" s="608">
        <v>100</v>
      </c>
      <c r="DA49" s="609"/>
      <c r="DB49" s="609"/>
      <c r="DC49" s="610"/>
      <c r="DD49" s="611">
        <v>107794221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be0lOjFG/dhDO+Tyy2zpAxdNB3rgbIElEtQShNW4ec+ObDyGBbC94fa8rc5QDlgrjymV+hIP2+WraYNByFWkA==" saltValue="jCHFPZOt9SHV5H0/t9eD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371</v>
      </c>
      <c r="DK2" s="1092"/>
      <c r="DL2" s="1092"/>
      <c r="DM2" s="1092"/>
      <c r="DN2" s="1092"/>
      <c r="DO2" s="1093"/>
      <c r="DP2" s="224"/>
      <c r="DQ2" s="1091" t="s">
        <v>372</v>
      </c>
      <c r="DR2" s="1092"/>
      <c r="DS2" s="1092"/>
      <c r="DT2" s="1092"/>
      <c r="DU2" s="1092"/>
      <c r="DV2" s="1092"/>
      <c r="DW2" s="1092"/>
      <c r="DX2" s="1092"/>
      <c r="DY2" s="1092"/>
      <c r="DZ2" s="109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28"/>
      <c r="BA5" s="228"/>
      <c r="BB5" s="228"/>
      <c r="BC5" s="228"/>
      <c r="BD5" s="228"/>
      <c r="BE5" s="229"/>
      <c r="BF5" s="229"/>
      <c r="BG5" s="229"/>
      <c r="BH5" s="229"/>
      <c r="BI5" s="229"/>
      <c r="BJ5" s="229"/>
      <c r="BK5" s="229"/>
      <c r="BL5" s="229"/>
      <c r="BM5" s="229"/>
      <c r="BN5" s="229"/>
      <c r="BO5" s="229"/>
      <c r="BP5" s="229"/>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0"/>
    </row>
    <row r="6" spans="1:131" s="231"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2">
      <c r="A7" s="232">
        <v>1</v>
      </c>
      <c r="B7" s="1047" t="s">
        <v>392</v>
      </c>
      <c r="C7" s="1048"/>
      <c r="D7" s="1048"/>
      <c r="E7" s="1048"/>
      <c r="F7" s="1048"/>
      <c r="G7" s="1048"/>
      <c r="H7" s="1048"/>
      <c r="I7" s="1048"/>
      <c r="J7" s="1048"/>
      <c r="K7" s="1048"/>
      <c r="L7" s="1048"/>
      <c r="M7" s="1048"/>
      <c r="N7" s="1048"/>
      <c r="O7" s="1048"/>
      <c r="P7" s="1049"/>
      <c r="Q7" s="1102">
        <v>179330</v>
      </c>
      <c r="R7" s="1103"/>
      <c r="S7" s="1103"/>
      <c r="T7" s="1103"/>
      <c r="U7" s="1103"/>
      <c r="V7" s="1103">
        <v>173815</v>
      </c>
      <c r="W7" s="1103"/>
      <c r="X7" s="1103"/>
      <c r="Y7" s="1103"/>
      <c r="Z7" s="1103"/>
      <c r="AA7" s="1103">
        <v>5515</v>
      </c>
      <c r="AB7" s="1103"/>
      <c r="AC7" s="1103"/>
      <c r="AD7" s="1103"/>
      <c r="AE7" s="1104"/>
      <c r="AF7" s="1105">
        <v>5213</v>
      </c>
      <c r="AG7" s="1106"/>
      <c r="AH7" s="1106"/>
      <c r="AI7" s="1106"/>
      <c r="AJ7" s="1107"/>
      <c r="AK7" s="1108">
        <v>5242</v>
      </c>
      <c r="AL7" s="1109"/>
      <c r="AM7" s="1109"/>
      <c r="AN7" s="1109"/>
      <c r="AO7" s="1109"/>
      <c r="AP7" s="1109">
        <v>77607</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6" t="s">
        <v>581</v>
      </c>
      <c r="BT7" s="1097"/>
      <c r="BU7" s="1097"/>
      <c r="BV7" s="1097"/>
      <c r="BW7" s="1097"/>
      <c r="BX7" s="1097"/>
      <c r="BY7" s="1097"/>
      <c r="BZ7" s="1097"/>
      <c r="CA7" s="1097"/>
      <c r="CB7" s="1097"/>
      <c r="CC7" s="1097"/>
      <c r="CD7" s="1097"/>
      <c r="CE7" s="1097"/>
      <c r="CF7" s="1097"/>
      <c r="CG7" s="1112"/>
      <c r="CH7" s="1099">
        <v>0</v>
      </c>
      <c r="CI7" s="1100"/>
      <c r="CJ7" s="1100"/>
      <c r="CK7" s="1100"/>
      <c r="CL7" s="1101"/>
      <c r="CM7" s="1099">
        <v>1866</v>
      </c>
      <c r="CN7" s="1100"/>
      <c r="CO7" s="1100"/>
      <c r="CP7" s="1100"/>
      <c r="CQ7" s="1101"/>
      <c r="CR7" s="1099">
        <v>56</v>
      </c>
      <c r="CS7" s="1100"/>
      <c r="CT7" s="1100"/>
      <c r="CU7" s="1100"/>
      <c r="CV7" s="1101"/>
      <c r="CW7" s="1099">
        <v>34</v>
      </c>
      <c r="CX7" s="1100"/>
      <c r="CY7" s="1100"/>
      <c r="CZ7" s="1100"/>
      <c r="DA7" s="1101"/>
      <c r="DB7" s="989" t="s">
        <v>578</v>
      </c>
      <c r="DC7" s="990"/>
      <c r="DD7" s="990"/>
      <c r="DE7" s="990"/>
      <c r="DF7" s="991"/>
      <c r="DG7" s="1099" t="s">
        <v>578</v>
      </c>
      <c r="DH7" s="1100"/>
      <c r="DI7" s="1100"/>
      <c r="DJ7" s="1100"/>
      <c r="DK7" s="1101"/>
      <c r="DL7" s="989" t="s">
        <v>578</v>
      </c>
      <c r="DM7" s="990"/>
      <c r="DN7" s="990"/>
      <c r="DO7" s="990"/>
      <c r="DP7" s="991"/>
      <c r="DQ7" s="989" t="s">
        <v>578</v>
      </c>
      <c r="DR7" s="990"/>
      <c r="DS7" s="990"/>
      <c r="DT7" s="990"/>
      <c r="DU7" s="991"/>
      <c r="DV7" s="1096"/>
      <c r="DW7" s="1097"/>
      <c r="DX7" s="1097"/>
      <c r="DY7" s="1097"/>
      <c r="DZ7" s="1098"/>
      <c r="EA7" s="230"/>
    </row>
    <row r="8" spans="1:131" s="231" customFormat="1" ht="26.25" customHeight="1" x14ac:dyDescent="0.2">
      <c r="A8" s="234">
        <v>2</v>
      </c>
      <c r="B8" s="1030" t="s">
        <v>393</v>
      </c>
      <c r="C8" s="1031"/>
      <c r="D8" s="1031"/>
      <c r="E8" s="1031"/>
      <c r="F8" s="1031"/>
      <c r="G8" s="1031"/>
      <c r="H8" s="1031"/>
      <c r="I8" s="1031"/>
      <c r="J8" s="1031"/>
      <c r="K8" s="1031"/>
      <c r="L8" s="1031"/>
      <c r="M8" s="1031"/>
      <c r="N8" s="1031"/>
      <c r="O8" s="1031"/>
      <c r="P8" s="1032"/>
      <c r="Q8" s="1038">
        <v>535</v>
      </c>
      <c r="R8" s="1039"/>
      <c r="S8" s="1039"/>
      <c r="T8" s="1039"/>
      <c r="U8" s="1039"/>
      <c r="V8" s="1039">
        <v>469</v>
      </c>
      <c r="W8" s="1039"/>
      <c r="X8" s="1039"/>
      <c r="Y8" s="1039"/>
      <c r="Z8" s="1039"/>
      <c r="AA8" s="1039">
        <v>66</v>
      </c>
      <c r="AB8" s="1039"/>
      <c r="AC8" s="1039"/>
      <c r="AD8" s="1039"/>
      <c r="AE8" s="1040"/>
      <c r="AF8" s="1035">
        <v>66</v>
      </c>
      <c r="AG8" s="1036"/>
      <c r="AH8" s="1036"/>
      <c r="AI8" s="1036"/>
      <c r="AJ8" s="1037"/>
      <c r="AK8" s="1080">
        <v>40</v>
      </c>
      <c r="AL8" s="1081"/>
      <c r="AM8" s="1081"/>
      <c r="AN8" s="1081"/>
      <c r="AO8" s="1081"/>
      <c r="AP8" s="1081" t="s">
        <v>578</v>
      </c>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t="s">
        <v>590</v>
      </c>
      <c r="BS8" s="992" t="s">
        <v>582</v>
      </c>
      <c r="BT8" s="993"/>
      <c r="BU8" s="993"/>
      <c r="BV8" s="993"/>
      <c r="BW8" s="993"/>
      <c r="BX8" s="993"/>
      <c r="BY8" s="993"/>
      <c r="BZ8" s="993"/>
      <c r="CA8" s="993"/>
      <c r="CB8" s="993"/>
      <c r="CC8" s="993"/>
      <c r="CD8" s="993"/>
      <c r="CE8" s="993"/>
      <c r="CF8" s="993"/>
      <c r="CG8" s="1014"/>
      <c r="CH8" s="989">
        <v>18</v>
      </c>
      <c r="CI8" s="990"/>
      <c r="CJ8" s="990"/>
      <c r="CK8" s="990"/>
      <c r="CL8" s="991"/>
      <c r="CM8" s="989">
        <v>5074</v>
      </c>
      <c r="CN8" s="990"/>
      <c r="CO8" s="990"/>
      <c r="CP8" s="990"/>
      <c r="CQ8" s="991"/>
      <c r="CR8" s="989">
        <v>5</v>
      </c>
      <c r="CS8" s="990"/>
      <c r="CT8" s="990"/>
      <c r="CU8" s="990"/>
      <c r="CV8" s="991"/>
      <c r="CW8" s="989" t="s">
        <v>578</v>
      </c>
      <c r="CX8" s="990"/>
      <c r="CY8" s="990"/>
      <c r="CZ8" s="990"/>
      <c r="DA8" s="991"/>
      <c r="DB8" s="989" t="s">
        <v>578</v>
      </c>
      <c r="DC8" s="990"/>
      <c r="DD8" s="990"/>
      <c r="DE8" s="990"/>
      <c r="DF8" s="991"/>
      <c r="DG8" s="989">
        <v>4753</v>
      </c>
      <c r="DH8" s="990"/>
      <c r="DI8" s="990"/>
      <c r="DJ8" s="990"/>
      <c r="DK8" s="991"/>
      <c r="DL8" s="989" t="s">
        <v>578</v>
      </c>
      <c r="DM8" s="990"/>
      <c r="DN8" s="990"/>
      <c r="DO8" s="990"/>
      <c r="DP8" s="991"/>
      <c r="DQ8" s="989" t="s">
        <v>578</v>
      </c>
      <c r="DR8" s="990"/>
      <c r="DS8" s="990"/>
      <c r="DT8" s="990"/>
      <c r="DU8" s="991"/>
      <c r="DV8" s="992"/>
      <c r="DW8" s="993"/>
      <c r="DX8" s="993"/>
      <c r="DY8" s="993"/>
      <c r="DZ8" s="994"/>
      <c r="EA8" s="230"/>
    </row>
    <row r="9" spans="1:131" s="231" customFormat="1" ht="26.25" customHeight="1" x14ac:dyDescent="0.2">
      <c r="A9" s="234">
        <v>3</v>
      </c>
      <c r="B9" s="1030" t="s">
        <v>394</v>
      </c>
      <c r="C9" s="1031"/>
      <c r="D9" s="1031"/>
      <c r="E9" s="1031"/>
      <c r="F9" s="1031"/>
      <c r="G9" s="1031"/>
      <c r="H9" s="1031"/>
      <c r="I9" s="1031"/>
      <c r="J9" s="1031"/>
      <c r="K9" s="1031"/>
      <c r="L9" s="1031"/>
      <c r="M9" s="1031"/>
      <c r="N9" s="1031"/>
      <c r="O9" s="1031"/>
      <c r="P9" s="1032"/>
      <c r="Q9" s="1038">
        <v>2786</v>
      </c>
      <c r="R9" s="1039"/>
      <c r="S9" s="1039"/>
      <c r="T9" s="1039"/>
      <c r="U9" s="1039"/>
      <c r="V9" s="1039">
        <v>2414</v>
      </c>
      <c r="W9" s="1039"/>
      <c r="X9" s="1039"/>
      <c r="Y9" s="1039"/>
      <c r="Z9" s="1039"/>
      <c r="AA9" s="1039">
        <v>372</v>
      </c>
      <c r="AB9" s="1039"/>
      <c r="AC9" s="1039"/>
      <c r="AD9" s="1039"/>
      <c r="AE9" s="1040"/>
      <c r="AF9" s="1035">
        <v>331</v>
      </c>
      <c r="AG9" s="1036"/>
      <c r="AH9" s="1036"/>
      <c r="AI9" s="1036"/>
      <c r="AJ9" s="1037"/>
      <c r="AK9" s="1080">
        <v>1517</v>
      </c>
      <c r="AL9" s="1081"/>
      <c r="AM9" s="1081"/>
      <c r="AN9" s="1081"/>
      <c r="AO9" s="1081"/>
      <c r="AP9" s="1081">
        <v>4574</v>
      </c>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t="s">
        <v>583</v>
      </c>
      <c r="BT9" s="993"/>
      <c r="BU9" s="993"/>
      <c r="BV9" s="993"/>
      <c r="BW9" s="993"/>
      <c r="BX9" s="993"/>
      <c r="BY9" s="993"/>
      <c r="BZ9" s="993"/>
      <c r="CA9" s="993"/>
      <c r="CB9" s="993"/>
      <c r="CC9" s="993"/>
      <c r="CD9" s="993"/>
      <c r="CE9" s="993"/>
      <c r="CF9" s="993"/>
      <c r="CG9" s="1014"/>
      <c r="CH9" s="989">
        <v>11</v>
      </c>
      <c r="CI9" s="990"/>
      <c r="CJ9" s="990"/>
      <c r="CK9" s="990"/>
      <c r="CL9" s="991"/>
      <c r="CM9" s="989">
        <v>460</v>
      </c>
      <c r="CN9" s="990"/>
      <c r="CO9" s="990"/>
      <c r="CP9" s="990"/>
      <c r="CQ9" s="991"/>
      <c r="CR9" s="989">
        <v>127</v>
      </c>
      <c r="CS9" s="990"/>
      <c r="CT9" s="990"/>
      <c r="CU9" s="990"/>
      <c r="CV9" s="991"/>
      <c r="CW9" s="989">
        <v>40</v>
      </c>
      <c r="CX9" s="990"/>
      <c r="CY9" s="990"/>
      <c r="CZ9" s="990"/>
      <c r="DA9" s="991"/>
      <c r="DB9" s="989" t="s">
        <v>578</v>
      </c>
      <c r="DC9" s="990"/>
      <c r="DD9" s="990"/>
      <c r="DE9" s="990"/>
      <c r="DF9" s="991"/>
      <c r="DG9" s="989" t="s">
        <v>578</v>
      </c>
      <c r="DH9" s="990"/>
      <c r="DI9" s="990"/>
      <c r="DJ9" s="990"/>
      <c r="DK9" s="991"/>
      <c r="DL9" s="989" t="s">
        <v>578</v>
      </c>
      <c r="DM9" s="990"/>
      <c r="DN9" s="990"/>
      <c r="DO9" s="990"/>
      <c r="DP9" s="991"/>
      <c r="DQ9" s="989" t="s">
        <v>578</v>
      </c>
      <c r="DR9" s="990"/>
      <c r="DS9" s="990"/>
      <c r="DT9" s="990"/>
      <c r="DU9" s="991"/>
      <c r="DV9" s="992"/>
      <c r="DW9" s="993"/>
      <c r="DX9" s="993"/>
      <c r="DY9" s="993"/>
      <c r="DZ9" s="994"/>
      <c r="EA9" s="230"/>
    </row>
    <row r="10" spans="1:131" s="231" customFormat="1" ht="26.25" customHeight="1" x14ac:dyDescent="0.2">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t="s">
        <v>584</v>
      </c>
      <c r="BT10" s="993"/>
      <c r="BU10" s="993"/>
      <c r="BV10" s="993"/>
      <c r="BW10" s="993"/>
      <c r="BX10" s="993"/>
      <c r="BY10" s="993"/>
      <c r="BZ10" s="993"/>
      <c r="CA10" s="993"/>
      <c r="CB10" s="993"/>
      <c r="CC10" s="993"/>
      <c r="CD10" s="993"/>
      <c r="CE10" s="993"/>
      <c r="CF10" s="993"/>
      <c r="CG10" s="1014"/>
      <c r="CH10" s="989">
        <v>9</v>
      </c>
      <c r="CI10" s="990"/>
      <c r="CJ10" s="990"/>
      <c r="CK10" s="990"/>
      <c r="CL10" s="991"/>
      <c r="CM10" s="989">
        <v>917</v>
      </c>
      <c r="CN10" s="990"/>
      <c r="CO10" s="990"/>
      <c r="CP10" s="990"/>
      <c r="CQ10" s="991"/>
      <c r="CR10" s="989">
        <v>145</v>
      </c>
      <c r="CS10" s="990"/>
      <c r="CT10" s="990"/>
      <c r="CU10" s="990"/>
      <c r="CV10" s="991"/>
      <c r="CW10" s="989">
        <v>14</v>
      </c>
      <c r="CX10" s="990"/>
      <c r="CY10" s="990"/>
      <c r="CZ10" s="990"/>
      <c r="DA10" s="991"/>
      <c r="DB10" s="989" t="s">
        <v>578</v>
      </c>
      <c r="DC10" s="990"/>
      <c r="DD10" s="990"/>
      <c r="DE10" s="990"/>
      <c r="DF10" s="991"/>
      <c r="DG10" s="989" t="s">
        <v>578</v>
      </c>
      <c r="DH10" s="990"/>
      <c r="DI10" s="990"/>
      <c r="DJ10" s="990"/>
      <c r="DK10" s="991"/>
      <c r="DL10" s="989" t="s">
        <v>578</v>
      </c>
      <c r="DM10" s="990"/>
      <c r="DN10" s="990"/>
      <c r="DO10" s="990"/>
      <c r="DP10" s="991"/>
      <c r="DQ10" s="989" t="s">
        <v>578</v>
      </c>
      <c r="DR10" s="990"/>
      <c r="DS10" s="990"/>
      <c r="DT10" s="990"/>
      <c r="DU10" s="991"/>
      <c r="DV10" s="992"/>
      <c r="DW10" s="993"/>
      <c r="DX10" s="993"/>
      <c r="DY10" s="993"/>
      <c r="DZ10" s="994"/>
      <c r="EA10" s="230"/>
    </row>
    <row r="11" spans="1:131" s="231" customFormat="1" ht="26.25" customHeight="1" x14ac:dyDescent="0.2">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t="s">
        <v>585</v>
      </c>
      <c r="BT11" s="993"/>
      <c r="BU11" s="993"/>
      <c r="BV11" s="993"/>
      <c r="BW11" s="993"/>
      <c r="BX11" s="993"/>
      <c r="BY11" s="993"/>
      <c r="BZ11" s="993"/>
      <c r="CA11" s="993"/>
      <c r="CB11" s="993"/>
      <c r="CC11" s="993"/>
      <c r="CD11" s="993"/>
      <c r="CE11" s="993"/>
      <c r="CF11" s="993"/>
      <c r="CG11" s="1014"/>
      <c r="CH11" s="989">
        <v>42</v>
      </c>
      <c r="CI11" s="990"/>
      <c r="CJ11" s="990"/>
      <c r="CK11" s="990"/>
      <c r="CL11" s="991"/>
      <c r="CM11" s="989">
        <v>1161</v>
      </c>
      <c r="CN11" s="990"/>
      <c r="CO11" s="990"/>
      <c r="CP11" s="990"/>
      <c r="CQ11" s="991"/>
      <c r="CR11" s="989">
        <v>70</v>
      </c>
      <c r="CS11" s="990"/>
      <c r="CT11" s="990"/>
      <c r="CU11" s="990"/>
      <c r="CV11" s="991"/>
      <c r="CW11" s="989">
        <v>61</v>
      </c>
      <c r="CX11" s="990"/>
      <c r="CY11" s="990"/>
      <c r="CZ11" s="990"/>
      <c r="DA11" s="991"/>
      <c r="DB11" s="989" t="s">
        <v>578</v>
      </c>
      <c r="DC11" s="990"/>
      <c r="DD11" s="990"/>
      <c r="DE11" s="990"/>
      <c r="DF11" s="991"/>
      <c r="DG11" s="989" t="s">
        <v>578</v>
      </c>
      <c r="DH11" s="990"/>
      <c r="DI11" s="990"/>
      <c r="DJ11" s="990"/>
      <c r="DK11" s="991"/>
      <c r="DL11" s="989">
        <v>44</v>
      </c>
      <c r="DM11" s="990"/>
      <c r="DN11" s="990"/>
      <c r="DO11" s="990"/>
      <c r="DP11" s="991"/>
      <c r="DQ11" s="989">
        <v>4</v>
      </c>
      <c r="DR11" s="990"/>
      <c r="DS11" s="990"/>
      <c r="DT11" s="990"/>
      <c r="DU11" s="991"/>
      <c r="DV11" s="992"/>
      <c r="DW11" s="993"/>
      <c r="DX11" s="993"/>
      <c r="DY11" s="993"/>
      <c r="DZ11" s="994"/>
      <c r="EA11" s="230"/>
    </row>
    <row r="12" spans="1:131" s="231" customFormat="1" ht="26.25" customHeight="1" x14ac:dyDescent="0.2">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t="s">
        <v>590</v>
      </c>
      <c r="BS12" s="992" t="s">
        <v>586</v>
      </c>
      <c r="BT12" s="993"/>
      <c r="BU12" s="993"/>
      <c r="BV12" s="993"/>
      <c r="BW12" s="993"/>
      <c r="BX12" s="993"/>
      <c r="BY12" s="993"/>
      <c r="BZ12" s="993"/>
      <c r="CA12" s="993"/>
      <c r="CB12" s="993"/>
      <c r="CC12" s="993"/>
      <c r="CD12" s="993"/>
      <c r="CE12" s="993"/>
      <c r="CF12" s="993"/>
      <c r="CG12" s="1014"/>
      <c r="CH12" s="989">
        <v>-49</v>
      </c>
      <c r="CI12" s="990"/>
      <c r="CJ12" s="990"/>
      <c r="CK12" s="990"/>
      <c r="CL12" s="991"/>
      <c r="CM12" s="989">
        <v>856</v>
      </c>
      <c r="CN12" s="990"/>
      <c r="CO12" s="990"/>
      <c r="CP12" s="990"/>
      <c r="CQ12" s="991"/>
      <c r="CR12" s="989">
        <v>200</v>
      </c>
      <c r="CS12" s="990"/>
      <c r="CT12" s="990"/>
      <c r="CU12" s="990"/>
      <c r="CV12" s="991"/>
      <c r="CW12" s="989">
        <v>162</v>
      </c>
      <c r="CX12" s="990"/>
      <c r="CY12" s="990"/>
      <c r="CZ12" s="990"/>
      <c r="DA12" s="991"/>
      <c r="DB12" s="989" t="s">
        <v>578</v>
      </c>
      <c r="DC12" s="990"/>
      <c r="DD12" s="990"/>
      <c r="DE12" s="990"/>
      <c r="DF12" s="991"/>
      <c r="DG12" s="989" t="s">
        <v>578</v>
      </c>
      <c r="DH12" s="990"/>
      <c r="DI12" s="990"/>
      <c r="DJ12" s="990"/>
      <c r="DK12" s="991"/>
      <c r="DL12" s="989" t="s">
        <v>578</v>
      </c>
      <c r="DM12" s="990"/>
      <c r="DN12" s="990"/>
      <c r="DO12" s="990"/>
      <c r="DP12" s="991"/>
      <c r="DQ12" s="989" t="s">
        <v>578</v>
      </c>
      <c r="DR12" s="990"/>
      <c r="DS12" s="990"/>
      <c r="DT12" s="990"/>
      <c r="DU12" s="991"/>
      <c r="DV12" s="992"/>
      <c r="DW12" s="993"/>
      <c r="DX12" s="993"/>
      <c r="DY12" s="993"/>
      <c r="DZ12" s="994"/>
      <c r="EA12" s="230"/>
    </row>
    <row r="13" spans="1:131" s="231" customFormat="1" ht="26.25" customHeight="1" x14ac:dyDescent="0.2">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t="s">
        <v>587</v>
      </c>
      <c r="BT13" s="993"/>
      <c r="BU13" s="993"/>
      <c r="BV13" s="993"/>
      <c r="BW13" s="993"/>
      <c r="BX13" s="993"/>
      <c r="BY13" s="993"/>
      <c r="BZ13" s="993"/>
      <c r="CA13" s="993"/>
      <c r="CB13" s="993"/>
      <c r="CC13" s="993"/>
      <c r="CD13" s="993"/>
      <c r="CE13" s="993"/>
      <c r="CF13" s="993"/>
      <c r="CG13" s="1014"/>
      <c r="CH13" s="989">
        <v>-71</v>
      </c>
      <c r="CI13" s="990"/>
      <c r="CJ13" s="990"/>
      <c r="CK13" s="990"/>
      <c r="CL13" s="991"/>
      <c r="CM13" s="989">
        <v>15229</v>
      </c>
      <c r="CN13" s="990"/>
      <c r="CO13" s="990"/>
      <c r="CP13" s="990"/>
      <c r="CQ13" s="991"/>
      <c r="CR13" s="989">
        <v>1</v>
      </c>
      <c r="CS13" s="990"/>
      <c r="CT13" s="990"/>
      <c r="CU13" s="990"/>
      <c r="CV13" s="991"/>
      <c r="CW13" s="989" t="s">
        <v>578</v>
      </c>
      <c r="CX13" s="990"/>
      <c r="CY13" s="990"/>
      <c r="CZ13" s="990"/>
      <c r="DA13" s="991"/>
      <c r="DB13" s="989" t="s">
        <v>578</v>
      </c>
      <c r="DC13" s="990"/>
      <c r="DD13" s="990"/>
      <c r="DE13" s="990"/>
      <c r="DF13" s="991"/>
      <c r="DG13" s="989" t="s">
        <v>578</v>
      </c>
      <c r="DH13" s="990"/>
      <c r="DI13" s="990"/>
      <c r="DJ13" s="990"/>
      <c r="DK13" s="991"/>
      <c r="DL13" s="989" t="s">
        <v>578</v>
      </c>
      <c r="DM13" s="990"/>
      <c r="DN13" s="990"/>
      <c r="DO13" s="990"/>
      <c r="DP13" s="991"/>
      <c r="DQ13" s="989" t="s">
        <v>578</v>
      </c>
      <c r="DR13" s="990"/>
      <c r="DS13" s="990"/>
      <c r="DT13" s="990"/>
      <c r="DU13" s="991"/>
      <c r="DV13" s="992"/>
      <c r="DW13" s="993"/>
      <c r="DX13" s="993"/>
      <c r="DY13" s="993"/>
      <c r="DZ13" s="994"/>
      <c r="EA13" s="230"/>
    </row>
    <row r="14" spans="1:131" s="231" customFormat="1" ht="26.25" customHeight="1" x14ac:dyDescent="0.2">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t="s">
        <v>588</v>
      </c>
      <c r="BT14" s="993"/>
      <c r="BU14" s="993"/>
      <c r="BV14" s="993"/>
      <c r="BW14" s="993"/>
      <c r="BX14" s="993"/>
      <c r="BY14" s="993"/>
      <c r="BZ14" s="993"/>
      <c r="CA14" s="993"/>
      <c r="CB14" s="993"/>
      <c r="CC14" s="993"/>
      <c r="CD14" s="993"/>
      <c r="CE14" s="993"/>
      <c r="CF14" s="993"/>
      <c r="CG14" s="1014"/>
      <c r="CH14" s="989">
        <v>31</v>
      </c>
      <c r="CI14" s="990"/>
      <c r="CJ14" s="990"/>
      <c r="CK14" s="990"/>
      <c r="CL14" s="991"/>
      <c r="CM14" s="989">
        <v>838</v>
      </c>
      <c r="CN14" s="990"/>
      <c r="CO14" s="990"/>
      <c r="CP14" s="990"/>
      <c r="CQ14" s="991"/>
      <c r="CR14" s="989">
        <v>6</v>
      </c>
      <c r="CS14" s="990"/>
      <c r="CT14" s="990"/>
      <c r="CU14" s="990"/>
      <c r="CV14" s="991"/>
      <c r="CW14" s="989" t="s">
        <v>578</v>
      </c>
      <c r="CX14" s="990"/>
      <c r="CY14" s="990"/>
      <c r="CZ14" s="990"/>
      <c r="DA14" s="991"/>
      <c r="DB14" s="989" t="s">
        <v>578</v>
      </c>
      <c r="DC14" s="990"/>
      <c r="DD14" s="990"/>
      <c r="DE14" s="990"/>
      <c r="DF14" s="991"/>
      <c r="DG14" s="989" t="s">
        <v>578</v>
      </c>
      <c r="DH14" s="990"/>
      <c r="DI14" s="990"/>
      <c r="DJ14" s="990"/>
      <c r="DK14" s="991"/>
      <c r="DL14" s="989" t="s">
        <v>578</v>
      </c>
      <c r="DM14" s="990"/>
      <c r="DN14" s="990"/>
      <c r="DO14" s="990"/>
      <c r="DP14" s="991"/>
      <c r="DQ14" s="989" t="s">
        <v>578</v>
      </c>
      <c r="DR14" s="990"/>
      <c r="DS14" s="990"/>
      <c r="DT14" s="990"/>
      <c r="DU14" s="991"/>
      <c r="DV14" s="992"/>
      <c r="DW14" s="993"/>
      <c r="DX14" s="993"/>
      <c r="DY14" s="993"/>
      <c r="DZ14" s="994"/>
      <c r="EA14" s="230"/>
    </row>
    <row r="15" spans="1:131" s="231" customFormat="1" ht="26.25" customHeight="1" x14ac:dyDescent="0.2">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t="s">
        <v>596</v>
      </c>
      <c r="BT15" s="993"/>
      <c r="BU15" s="993"/>
      <c r="BV15" s="993"/>
      <c r="BW15" s="993"/>
      <c r="BX15" s="993"/>
      <c r="BY15" s="993"/>
      <c r="BZ15" s="993"/>
      <c r="CA15" s="993"/>
      <c r="CB15" s="993"/>
      <c r="CC15" s="993"/>
      <c r="CD15" s="993"/>
      <c r="CE15" s="993"/>
      <c r="CF15" s="993"/>
      <c r="CG15" s="1014"/>
      <c r="CH15" s="989">
        <v>2</v>
      </c>
      <c r="CI15" s="990"/>
      <c r="CJ15" s="990"/>
      <c r="CK15" s="990"/>
      <c r="CL15" s="991"/>
      <c r="CM15" s="989">
        <v>69</v>
      </c>
      <c r="CN15" s="990"/>
      <c r="CO15" s="990"/>
      <c r="CP15" s="990"/>
      <c r="CQ15" s="991"/>
      <c r="CR15" s="989">
        <v>5</v>
      </c>
      <c r="CS15" s="990"/>
      <c r="CT15" s="990"/>
      <c r="CU15" s="990"/>
      <c r="CV15" s="991"/>
      <c r="CW15" s="989" t="s">
        <v>578</v>
      </c>
      <c r="CX15" s="990"/>
      <c r="CY15" s="990"/>
      <c r="CZ15" s="990"/>
      <c r="DA15" s="991"/>
      <c r="DB15" s="989" t="s">
        <v>578</v>
      </c>
      <c r="DC15" s="990"/>
      <c r="DD15" s="990"/>
      <c r="DE15" s="990"/>
      <c r="DF15" s="991"/>
      <c r="DG15" s="989" t="s">
        <v>578</v>
      </c>
      <c r="DH15" s="990"/>
      <c r="DI15" s="990"/>
      <c r="DJ15" s="990"/>
      <c r="DK15" s="991"/>
      <c r="DL15" s="989" t="s">
        <v>578</v>
      </c>
      <c r="DM15" s="990"/>
      <c r="DN15" s="990"/>
      <c r="DO15" s="990"/>
      <c r="DP15" s="991"/>
      <c r="DQ15" s="989" t="s">
        <v>578</v>
      </c>
      <c r="DR15" s="990"/>
      <c r="DS15" s="990"/>
      <c r="DT15" s="990"/>
      <c r="DU15" s="991"/>
      <c r="DV15" s="992"/>
      <c r="DW15" s="993"/>
      <c r="DX15" s="993"/>
      <c r="DY15" s="993"/>
      <c r="DZ15" s="994"/>
      <c r="EA15" s="230"/>
    </row>
    <row r="16" spans="1:131" s="231" customFormat="1" ht="26.25" customHeight="1" x14ac:dyDescent="0.2">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t="s">
        <v>589</v>
      </c>
      <c r="BT16" s="993"/>
      <c r="BU16" s="993"/>
      <c r="BV16" s="993"/>
      <c r="BW16" s="993"/>
      <c r="BX16" s="993"/>
      <c r="BY16" s="993"/>
      <c r="BZ16" s="993"/>
      <c r="CA16" s="993"/>
      <c r="CB16" s="993"/>
      <c r="CC16" s="993"/>
      <c r="CD16" s="993"/>
      <c r="CE16" s="993"/>
      <c r="CF16" s="993"/>
      <c r="CG16" s="1014"/>
      <c r="CH16" s="989">
        <v>-18</v>
      </c>
      <c r="CI16" s="990"/>
      <c r="CJ16" s="990"/>
      <c r="CK16" s="990"/>
      <c r="CL16" s="991"/>
      <c r="CM16" s="989">
        <v>815</v>
      </c>
      <c r="CN16" s="990"/>
      <c r="CO16" s="990"/>
      <c r="CP16" s="990"/>
      <c r="CQ16" s="991"/>
      <c r="CR16" s="989">
        <v>2</v>
      </c>
      <c r="CS16" s="990"/>
      <c r="CT16" s="990"/>
      <c r="CU16" s="990"/>
      <c r="CV16" s="991"/>
      <c r="CW16" s="989" t="s">
        <v>578</v>
      </c>
      <c r="CX16" s="990"/>
      <c r="CY16" s="990"/>
      <c r="CZ16" s="990"/>
      <c r="DA16" s="991"/>
      <c r="DB16" s="989" t="s">
        <v>578</v>
      </c>
      <c r="DC16" s="990"/>
      <c r="DD16" s="990"/>
      <c r="DE16" s="990"/>
      <c r="DF16" s="991"/>
      <c r="DG16" s="989" t="s">
        <v>578</v>
      </c>
      <c r="DH16" s="990"/>
      <c r="DI16" s="990"/>
      <c r="DJ16" s="990"/>
      <c r="DK16" s="991"/>
      <c r="DL16" s="989" t="s">
        <v>578</v>
      </c>
      <c r="DM16" s="990"/>
      <c r="DN16" s="990"/>
      <c r="DO16" s="990"/>
      <c r="DP16" s="991"/>
      <c r="DQ16" s="989" t="s">
        <v>578</v>
      </c>
      <c r="DR16" s="990"/>
      <c r="DS16" s="990"/>
      <c r="DT16" s="990"/>
      <c r="DU16" s="991"/>
      <c r="DV16" s="992"/>
      <c r="DW16" s="993"/>
      <c r="DX16" s="993"/>
      <c r="DY16" s="993"/>
      <c r="DZ16" s="994"/>
      <c r="EA16" s="230"/>
    </row>
    <row r="17" spans="1:131" s="231" customFormat="1" ht="26.25" customHeight="1" thickBot="1" x14ac:dyDescent="0.2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hidden="1" customHeight="1" x14ac:dyDescent="0.2">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hidden="1" customHeight="1" x14ac:dyDescent="0.2">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hidden="1" customHeight="1" x14ac:dyDescent="0.2">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hidden="1" customHeight="1" thickBot="1" x14ac:dyDescent="0.25">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2">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5">
      <c r="A23" s="236" t="s">
        <v>396</v>
      </c>
      <c r="B23" s="937" t="s">
        <v>397</v>
      </c>
      <c r="C23" s="938"/>
      <c r="D23" s="938"/>
      <c r="E23" s="938"/>
      <c r="F23" s="938"/>
      <c r="G23" s="938"/>
      <c r="H23" s="938"/>
      <c r="I23" s="938"/>
      <c r="J23" s="938"/>
      <c r="K23" s="938"/>
      <c r="L23" s="938"/>
      <c r="M23" s="938"/>
      <c r="N23" s="938"/>
      <c r="O23" s="938"/>
      <c r="P23" s="948"/>
      <c r="Q23" s="1067">
        <v>181581</v>
      </c>
      <c r="R23" s="1061"/>
      <c r="S23" s="1061"/>
      <c r="T23" s="1061"/>
      <c r="U23" s="1061"/>
      <c r="V23" s="1061">
        <v>175627</v>
      </c>
      <c r="W23" s="1061"/>
      <c r="X23" s="1061"/>
      <c r="Y23" s="1061"/>
      <c r="Z23" s="1061"/>
      <c r="AA23" s="1061">
        <v>5954</v>
      </c>
      <c r="AB23" s="1061"/>
      <c r="AC23" s="1061"/>
      <c r="AD23" s="1061"/>
      <c r="AE23" s="1068"/>
      <c r="AF23" s="1069">
        <v>5610</v>
      </c>
      <c r="AG23" s="1061"/>
      <c r="AH23" s="1061"/>
      <c r="AI23" s="1061"/>
      <c r="AJ23" s="1070"/>
      <c r="AK23" s="1071"/>
      <c r="AL23" s="1072"/>
      <c r="AM23" s="1072"/>
      <c r="AN23" s="1072"/>
      <c r="AO23" s="1072"/>
      <c r="AP23" s="1061">
        <v>82181</v>
      </c>
      <c r="AQ23" s="1061"/>
      <c r="AR23" s="1061"/>
      <c r="AS23" s="1061"/>
      <c r="AT23" s="1061"/>
      <c r="AU23" s="1062"/>
      <c r="AV23" s="1062"/>
      <c r="AW23" s="1062"/>
      <c r="AX23" s="1062"/>
      <c r="AY23" s="1063"/>
      <c r="AZ23" s="1064" t="s">
        <v>187</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2">
      <c r="A28" s="238">
        <v>1</v>
      </c>
      <c r="B28" s="1047" t="s">
        <v>408</v>
      </c>
      <c r="C28" s="1048"/>
      <c r="D28" s="1048"/>
      <c r="E28" s="1048"/>
      <c r="F28" s="1048"/>
      <c r="G28" s="1048"/>
      <c r="H28" s="1048"/>
      <c r="I28" s="1048"/>
      <c r="J28" s="1048"/>
      <c r="K28" s="1048"/>
      <c r="L28" s="1048"/>
      <c r="M28" s="1048"/>
      <c r="N28" s="1048"/>
      <c r="O28" s="1048"/>
      <c r="P28" s="1049"/>
      <c r="Q28" s="1050">
        <v>38098</v>
      </c>
      <c r="R28" s="1051"/>
      <c r="S28" s="1051"/>
      <c r="T28" s="1051"/>
      <c r="U28" s="1051"/>
      <c r="V28" s="1051">
        <v>37302</v>
      </c>
      <c r="W28" s="1051"/>
      <c r="X28" s="1051"/>
      <c r="Y28" s="1051"/>
      <c r="Z28" s="1051"/>
      <c r="AA28" s="1051">
        <v>796</v>
      </c>
      <c r="AB28" s="1051"/>
      <c r="AC28" s="1051"/>
      <c r="AD28" s="1051"/>
      <c r="AE28" s="1052"/>
      <c r="AF28" s="1053">
        <v>796</v>
      </c>
      <c r="AG28" s="1051"/>
      <c r="AH28" s="1051"/>
      <c r="AI28" s="1051"/>
      <c r="AJ28" s="1054"/>
      <c r="AK28" s="1042">
        <v>3170</v>
      </c>
      <c r="AL28" s="1043"/>
      <c r="AM28" s="1043"/>
      <c r="AN28" s="1043"/>
      <c r="AO28" s="1043"/>
      <c r="AP28" s="1043" t="s">
        <v>578</v>
      </c>
      <c r="AQ28" s="1043"/>
      <c r="AR28" s="1043"/>
      <c r="AS28" s="1043"/>
      <c r="AT28" s="1043"/>
      <c r="AU28" s="1043" t="s">
        <v>578</v>
      </c>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2">
      <c r="A29" s="238">
        <v>2</v>
      </c>
      <c r="B29" s="1030" t="s">
        <v>409</v>
      </c>
      <c r="C29" s="1031"/>
      <c r="D29" s="1031"/>
      <c r="E29" s="1031"/>
      <c r="F29" s="1031"/>
      <c r="G29" s="1031"/>
      <c r="H29" s="1031"/>
      <c r="I29" s="1031"/>
      <c r="J29" s="1031"/>
      <c r="K29" s="1031"/>
      <c r="L29" s="1031"/>
      <c r="M29" s="1031"/>
      <c r="N29" s="1031"/>
      <c r="O29" s="1031"/>
      <c r="P29" s="1032"/>
      <c r="Q29" s="1038">
        <v>32833</v>
      </c>
      <c r="R29" s="1039"/>
      <c r="S29" s="1039"/>
      <c r="T29" s="1039"/>
      <c r="U29" s="1039"/>
      <c r="V29" s="1039">
        <v>32458</v>
      </c>
      <c r="W29" s="1039"/>
      <c r="X29" s="1039"/>
      <c r="Y29" s="1039"/>
      <c r="Z29" s="1039"/>
      <c r="AA29" s="1039">
        <v>374</v>
      </c>
      <c r="AB29" s="1039"/>
      <c r="AC29" s="1039"/>
      <c r="AD29" s="1039"/>
      <c r="AE29" s="1040"/>
      <c r="AF29" s="1035">
        <v>374</v>
      </c>
      <c r="AG29" s="1036"/>
      <c r="AH29" s="1036"/>
      <c r="AI29" s="1036"/>
      <c r="AJ29" s="1037"/>
      <c r="AK29" s="980">
        <v>5467</v>
      </c>
      <c r="AL29" s="971"/>
      <c r="AM29" s="971"/>
      <c r="AN29" s="971"/>
      <c r="AO29" s="971"/>
      <c r="AP29" s="971" t="s">
        <v>578</v>
      </c>
      <c r="AQ29" s="971"/>
      <c r="AR29" s="971"/>
      <c r="AS29" s="971"/>
      <c r="AT29" s="971"/>
      <c r="AU29" s="971" t="s">
        <v>578</v>
      </c>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2">
      <c r="A30" s="238">
        <v>3</v>
      </c>
      <c r="B30" s="1030" t="s">
        <v>410</v>
      </c>
      <c r="C30" s="1031"/>
      <c r="D30" s="1031"/>
      <c r="E30" s="1031"/>
      <c r="F30" s="1031"/>
      <c r="G30" s="1031"/>
      <c r="H30" s="1031"/>
      <c r="I30" s="1031"/>
      <c r="J30" s="1031"/>
      <c r="K30" s="1031"/>
      <c r="L30" s="1031"/>
      <c r="M30" s="1031"/>
      <c r="N30" s="1031"/>
      <c r="O30" s="1031"/>
      <c r="P30" s="1032"/>
      <c r="Q30" s="1038">
        <v>6766</v>
      </c>
      <c r="R30" s="1039"/>
      <c r="S30" s="1039"/>
      <c r="T30" s="1039"/>
      <c r="U30" s="1039"/>
      <c r="V30" s="1039">
        <v>6623</v>
      </c>
      <c r="W30" s="1039"/>
      <c r="X30" s="1039"/>
      <c r="Y30" s="1039"/>
      <c r="Z30" s="1039"/>
      <c r="AA30" s="1039">
        <v>143</v>
      </c>
      <c r="AB30" s="1039"/>
      <c r="AC30" s="1039"/>
      <c r="AD30" s="1039"/>
      <c r="AE30" s="1040"/>
      <c r="AF30" s="1035">
        <v>143</v>
      </c>
      <c r="AG30" s="1036"/>
      <c r="AH30" s="1036"/>
      <c r="AI30" s="1036"/>
      <c r="AJ30" s="1037"/>
      <c r="AK30" s="980">
        <v>790</v>
      </c>
      <c r="AL30" s="971"/>
      <c r="AM30" s="971"/>
      <c r="AN30" s="971"/>
      <c r="AO30" s="971"/>
      <c r="AP30" s="971" t="s">
        <v>578</v>
      </c>
      <c r="AQ30" s="971"/>
      <c r="AR30" s="971"/>
      <c r="AS30" s="971"/>
      <c r="AT30" s="971"/>
      <c r="AU30" s="971" t="s">
        <v>578</v>
      </c>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2">
      <c r="A31" s="238">
        <v>4</v>
      </c>
      <c r="B31" s="1030" t="s">
        <v>411</v>
      </c>
      <c r="C31" s="1031"/>
      <c r="D31" s="1031"/>
      <c r="E31" s="1031"/>
      <c r="F31" s="1031"/>
      <c r="G31" s="1031"/>
      <c r="H31" s="1031"/>
      <c r="I31" s="1031"/>
      <c r="J31" s="1031"/>
      <c r="K31" s="1031"/>
      <c r="L31" s="1031"/>
      <c r="M31" s="1031"/>
      <c r="N31" s="1031"/>
      <c r="O31" s="1031"/>
      <c r="P31" s="1032"/>
      <c r="Q31" s="1038">
        <v>12246</v>
      </c>
      <c r="R31" s="1039"/>
      <c r="S31" s="1039"/>
      <c r="T31" s="1039"/>
      <c r="U31" s="1039"/>
      <c r="V31" s="1039">
        <v>11745</v>
      </c>
      <c r="W31" s="1039"/>
      <c r="X31" s="1039"/>
      <c r="Y31" s="1039"/>
      <c r="Z31" s="1039"/>
      <c r="AA31" s="1039">
        <v>501</v>
      </c>
      <c r="AB31" s="1039"/>
      <c r="AC31" s="1039"/>
      <c r="AD31" s="1039"/>
      <c r="AE31" s="1040"/>
      <c r="AF31" s="1035">
        <v>2272</v>
      </c>
      <c r="AG31" s="1036"/>
      <c r="AH31" s="1036"/>
      <c r="AI31" s="1036"/>
      <c r="AJ31" s="1037"/>
      <c r="AK31" s="980">
        <v>4581</v>
      </c>
      <c r="AL31" s="971"/>
      <c r="AM31" s="971"/>
      <c r="AN31" s="971"/>
      <c r="AO31" s="971"/>
      <c r="AP31" s="971">
        <v>42442</v>
      </c>
      <c r="AQ31" s="971"/>
      <c r="AR31" s="971"/>
      <c r="AS31" s="971"/>
      <c r="AT31" s="971"/>
      <c r="AU31" s="971">
        <v>22495</v>
      </c>
      <c r="AV31" s="971"/>
      <c r="AW31" s="971"/>
      <c r="AX31" s="971"/>
      <c r="AY31" s="971"/>
      <c r="AZ31" s="1041"/>
      <c r="BA31" s="1041"/>
      <c r="BB31" s="1041"/>
      <c r="BC31" s="1041"/>
      <c r="BD31" s="1041"/>
      <c r="BE31" s="972" t="s">
        <v>412</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2">
      <c r="A32" s="238">
        <v>5</v>
      </c>
      <c r="B32" s="1030" t="s">
        <v>413</v>
      </c>
      <c r="C32" s="1031"/>
      <c r="D32" s="1031"/>
      <c r="E32" s="1031"/>
      <c r="F32" s="1031"/>
      <c r="G32" s="1031"/>
      <c r="H32" s="1031"/>
      <c r="I32" s="1031"/>
      <c r="J32" s="1031"/>
      <c r="K32" s="1031"/>
      <c r="L32" s="1031"/>
      <c r="M32" s="1031"/>
      <c r="N32" s="1031"/>
      <c r="O32" s="1031"/>
      <c r="P32" s="1032"/>
      <c r="Q32" s="1038">
        <v>22683</v>
      </c>
      <c r="R32" s="1039"/>
      <c r="S32" s="1039"/>
      <c r="T32" s="1039"/>
      <c r="U32" s="1039"/>
      <c r="V32" s="1039">
        <v>21733</v>
      </c>
      <c r="W32" s="1039"/>
      <c r="X32" s="1039"/>
      <c r="Y32" s="1039"/>
      <c r="Z32" s="1039"/>
      <c r="AA32" s="1039">
        <v>950</v>
      </c>
      <c r="AB32" s="1039"/>
      <c r="AC32" s="1039"/>
      <c r="AD32" s="1039"/>
      <c r="AE32" s="1040"/>
      <c r="AF32" s="1035">
        <v>8815</v>
      </c>
      <c r="AG32" s="1036"/>
      <c r="AH32" s="1036"/>
      <c r="AI32" s="1036"/>
      <c r="AJ32" s="1037"/>
      <c r="AK32" s="980">
        <v>1711</v>
      </c>
      <c r="AL32" s="971"/>
      <c r="AM32" s="971"/>
      <c r="AN32" s="971"/>
      <c r="AO32" s="971"/>
      <c r="AP32" s="971">
        <v>10983</v>
      </c>
      <c r="AQ32" s="971"/>
      <c r="AR32" s="971"/>
      <c r="AS32" s="971"/>
      <c r="AT32" s="971"/>
      <c r="AU32" s="971">
        <v>3306</v>
      </c>
      <c r="AV32" s="971"/>
      <c r="AW32" s="971"/>
      <c r="AX32" s="971"/>
      <c r="AY32" s="971"/>
      <c r="AZ32" s="1041"/>
      <c r="BA32" s="1041"/>
      <c r="BB32" s="1041"/>
      <c r="BC32" s="1041"/>
      <c r="BD32" s="1041"/>
      <c r="BE32" s="972" t="s">
        <v>412</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2">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hidden="1" customHeight="1" x14ac:dyDescent="0.2">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hidden="1" customHeight="1" x14ac:dyDescent="0.2">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hidden="1" customHeight="1" x14ac:dyDescent="0.2">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hidden="1" customHeight="1" x14ac:dyDescent="0.2">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hidden="1" customHeight="1" x14ac:dyDescent="0.2">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hidden="1" customHeight="1" x14ac:dyDescent="0.2">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hidden="1" customHeight="1" x14ac:dyDescent="0.2">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hidden="1" customHeight="1" x14ac:dyDescent="0.2">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hidden="1" customHeight="1" x14ac:dyDescent="0.2">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hidden="1" customHeight="1" x14ac:dyDescent="0.2">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hidden="1" customHeight="1" x14ac:dyDescent="0.2">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hidden="1" customHeight="1" x14ac:dyDescent="0.2">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hidden="1" customHeight="1" x14ac:dyDescent="0.2">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hidden="1" customHeight="1" x14ac:dyDescent="0.2">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hidden="1" customHeight="1" x14ac:dyDescent="0.2">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hidden="1" customHeight="1" x14ac:dyDescent="0.2">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hidden="1" customHeight="1" x14ac:dyDescent="0.2">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hidden="1" customHeight="1" x14ac:dyDescent="0.2">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hidden="1" customHeight="1" x14ac:dyDescent="0.2">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hidden="1" customHeight="1" x14ac:dyDescent="0.2">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hidden="1" customHeight="1" x14ac:dyDescent="0.2">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hidden="1" customHeight="1" x14ac:dyDescent="0.2">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hidden="1" customHeight="1" x14ac:dyDescent="0.2">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hidden="1" customHeight="1" x14ac:dyDescent="0.2">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hidden="1" customHeight="1" x14ac:dyDescent="0.2">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hidden="1" customHeight="1" x14ac:dyDescent="0.2">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hidden="1" customHeight="1" x14ac:dyDescent="0.2">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5">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2">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5">
      <c r="A63" s="236" t="s">
        <v>396</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12400</v>
      </c>
      <c r="AG63" s="959"/>
      <c r="AH63" s="959"/>
      <c r="AI63" s="959"/>
      <c r="AJ63" s="1022"/>
      <c r="AK63" s="1023"/>
      <c r="AL63" s="963"/>
      <c r="AM63" s="963"/>
      <c r="AN63" s="963"/>
      <c r="AO63" s="963"/>
      <c r="AP63" s="959">
        <v>53425</v>
      </c>
      <c r="AQ63" s="959"/>
      <c r="AR63" s="959"/>
      <c r="AS63" s="959"/>
      <c r="AT63" s="959"/>
      <c r="AU63" s="959">
        <v>25801</v>
      </c>
      <c r="AV63" s="959"/>
      <c r="AW63" s="959"/>
      <c r="AX63" s="959"/>
      <c r="AY63" s="959"/>
      <c r="AZ63" s="1017"/>
      <c r="BA63" s="1017"/>
      <c r="BB63" s="1017"/>
      <c r="BC63" s="1017"/>
      <c r="BD63" s="1017"/>
      <c r="BE63" s="960"/>
      <c r="BF63" s="960"/>
      <c r="BG63" s="960"/>
      <c r="BH63" s="960"/>
      <c r="BI63" s="961"/>
      <c r="BJ63" s="1018" t="s">
        <v>187</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401</v>
      </c>
      <c r="W66" s="1002"/>
      <c r="X66" s="1002"/>
      <c r="Y66" s="1002"/>
      <c r="Z66" s="1003"/>
      <c r="AA66" s="1001" t="s">
        <v>419</v>
      </c>
      <c r="AB66" s="1002"/>
      <c r="AC66" s="1002"/>
      <c r="AD66" s="1002"/>
      <c r="AE66" s="1003"/>
      <c r="AF66" s="1007" t="s">
        <v>403</v>
      </c>
      <c r="AG66" s="1008"/>
      <c r="AH66" s="1008"/>
      <c r="AI66" s="1008"/>
      <c r="AJ66" s="1009"/>
      <c r="AK66" s="1001" t="s">
        <v>420</v>
      </c>
      <c r="AL66" s="996"/>
      <c r="AM66" s="996"/>
      <c r="AN66" s="996"/>
      <c r="AO66" s="997"/>
      <c r="AP66" s="1001" t="s">
        <v>405</v>
      </c>
      <c r="AQ66" s="1002"/>
      <c r="AR66" s="1002"/>
      <c r="AS66" s="1002"/>
      <c r="AT66" s="1003"/>
      <c r="AU66" s="1001" t="s">
        <v>421</v>
      </c>
      <c r="AV66" s="1002"/>
      <c r="AW66" s="1002"/>
      <c r="AX66" s="1002"/>
      <c r="AY66" s="1003"/>
      <c r="AZ66" s="1001" t="s">
        <v>382</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2">
      <c r="A68" s="232">
        <v>1</v>
      </c>
      <c r="B68" s="985" t="s">
        <v>579</v>
      </c>
      <c r="C68" s="986"/>
      <c r="D68" s="986"/>
      <c r="E68" s="986"/>
      <c r="F68" s="986"/>
      <c r="G68" s="986"/>
      <c r="H68" s="986"/>
      <c r="I68" s="986"/>
      <c r="J68" s="986"/>
      <c r="K68" s="986"/>
      <c r="L68" s="986"/>
      <c r="M68" s="986"/>
      <c r="N68" s="986"/>
      <c r="O68" s="986"/>
      <c r="P68" s="987"/>
      <c r="Q68" s="988">
        <v>4957</v>
      </c>
      <c r="R68" s="982"/>
      <c r="S68" s="982"/>
      <c r="T68" s="982"/>
      <c r="U68" s="982"/>
      <c r="V68" s="982">
        <v>4411</v>
      </c>
      <c r="W68" s="982"/>
      <c r="X68" s="982"/>
      <c r="Y68" s="982"/>
      <c r="Z68" s="982"/>
      <c r="AA68" s="982">
        <v>546</v>
      </c>
      <c r="AB68" s="982"/>
      <c r="AC68" s="982"/>
      <c r="AD68" s="982"/>
      <c r="AE68" s="982"/>
      <c r="AF68" s="982">
        <v>546</v>
      </c>
      <c r="AG68" s="982"/>
      <c r="AH68" s="982"/>
      <c r="AI68" s="982"/>
      <c r="AJ68" s="982"/>
      <c r="AK68" s="982">
        <v>543</v>
      </c>
      <c r="AL68" s="982"/>
      <c r="AM68" s="982"/>
      <c r="AN68" s="982"/>
      <c r="AO68" s="982"/>
      <c r="AP68" s="982" t="s">
        <v>578</v>
      </c>
      <c r="AQ68" s="982"/>
      <c r="AR68" s="982"/>
      <c r="AS68" s="982"/>
      <c r="AT68" s="982"/>
      <c r="AU68" s="982" t="s">
        <v>578</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2">
      <c r="A69" s="234">
        <v>2</v>
      </c>
      <c r="B69" s="974" t="s">
        <v>580</v>
      </c>
      <c r="C69" s="975"/>
      <c r="D69" s="975"/>
      <c r="E69" s="975"/>
      <c r="F69" s="975"/>
      <c r="G69" s="975"/>
      <c r="H69" s="975"/>
      <c r="I69" s="975"/>
      <c r="J69" s="975"/>
      <c r="K69" s="975"/>
      <c r="L69" s="975"/>
      <c r="M69" s="975"/>
      <c r="N69" s="975"/>
      <c r="O69" s="975"/>
      <c r="P69" s="976"/>
      <c r="Q69" s="977">
        <v>1038597</v>
      </c>
      <c r="R69" s="971"/>
      <c r="S69" s="971"/>
      <c r="T69" s="971"/>
      <c r="U69" s="971"/>
      <c r="V69" s="971">
        <v>1027786</v>
      </c>
      <c r="W69" s="971"/>
      <c r="X69" s="971"/>
      <c r="Y69" s="971"/>
      <c r="Z69" s="971"/>
      <c r="AA69" s="971">
        <v>10811</v>
      </c>
      <c r="AB69" s="971"/>
      <c r="AC69" s="971"/>
      <c r="AD69" s="971"/>
      <c r="AE69" s="971"/>
      <c r="AF69" s="971">
        <v>10811</v>
      </c>
      <c r="AG69" s="971"/>
      <c r="AH69" s="971"/>
      <c r="AI69" s="971"/>
      <c r="AJ69" s="971"/>
      <c r="AK69" s="971">
        <v>7967</v>
      </c>
      <c r="AL69" s="971"/>
      <c r="AM69" s="971"/>
      <c r="AN69" s="971"/>
      <c r="AO69" s="971"/>
      <c r="AP69" s="971" t="s">
        <v>578</v>
      </c>
      <c r="AQ69" s="971"/>
      <c r="AR69" s="971"/>
      <c r="AS69" s="971"/>
      <c r="AT69" s="971"/>
      <c r="AU69" s="971" t="s">
        <v>578</v>
      </c>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2">
      <c r="A70" s="234">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hidden="1" customHeight="1" x14ac:dyDescent="0.2">
      <c r="A71" s="234">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hidden="1" customHeight="1" x14ac:dyDescent="0.2">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hidden="1" customHeight="1" x14ac:dyDescent="0.2">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hidden="1" customHeight="1" x14ac:dyDescent="0.2">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hidden="1" customHeight="1" x14ac:dyDescent="0.2">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hidden="1" customHeight="1" x14ac:dyDescent="0.2">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hidden="1" customHeight="1" x14ac:dyDescent="0.2">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hidden="1" customHeight="1" x14ac:dyDescent="0.2">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hidden="1" customHeight="1" x14ac:dyDescent="0.2">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hidden="1" customHeight="1" x14ac:dyDescent="0.2">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hidden="1" customHeight="1" x14ac:dyDescent="0.2">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hidden="1" customHeight="1" x14ac:dyDescent="0.2">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hidden="1" customHeight="1" x14ac:dyDescent="0.2">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hidden="1" customHeight="1" x14ac:dyDescent="0.2">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hidden="1" customHeight="1" x14ac:dyDescent="0.2">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hidden="1" customHeight="1" x14ac:dyDescent="0.2">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2">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5">
      <c r="A88" s="236" t="s">
        <v>396</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11357</v>
      </c>
      <c r="AG88" s="959"/>
      <c r="AH88" s="959"/>
      <c r="AI88" s="959"/>
      <c r="AJ88" s="959"/>
      <c r="AK88" s="963"/>
      <c r="AL88" s="963"/>
      <c r="AM88" s="963"/>
      <c r="AN88" s="963"/>
      <c r="AO88" s="963"/>
      <c r="AP88" s="959" t="s">
        <v>578</v>
      </c>
      <c r="AQ88" s="959"/>
      <c r="AR88" s="959"/>
      <c r="AS88" s="959"/>
      <c r="AT88" s="959"/>
      <c r="AU88" s="959" t="s">
        <v>578</v>
      </c>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617</v>
      </c>
      <c r="CS102" s="953"/>
      <c r="CT102" s="953"/>
      <c r="CU102" s="953"/>
      <c r="CV102" s="954"/>
      <c r="CW102" s="952">
        <v>311</v>
      </c>
      <c r="CX102" s="953"/>
      <c r="CY102" s="953"/>
      <c r="CZ102" s="953"/>
      <c r="DA102" s="954"/>
      <c r="DB102" s="952" t="s">
        <v>578</v>
      </c>
      <c r="DC102" s="953"/>
      <c r="DD102" s="953"/>
      <c r="DE102" s="953"/>
      <c r="DF102" s="954"/>
      <c r="DG102" s="952">
        <v>4753</v>
      </c>
      <c r="DH102" s="953"/>
      <c r="DI102" s="953"/>
      <c r="DJ102" s="953"/>
      <c r="DK102" s="954"/>
      <c r="DL102" s="952">
        <v>44</v>
      </c>
      <c r="DM102" s="953"/>
      <c r="DN102" s="953"/>
      <c r="DO102" s="953"/>
      <c r="DP102" s="954"/>
      <c r="DQ102" s="952">
        <v>4</v>
      </c>
      <c r="DR102" s="953"/>
      <c r="DS102" s="953"/>
      <c r="DT102" s="953"/>
      <c r="DU102" s="954"/>
      <c r="DV102" s="937"/>
      <c r="DW102" s="938"/>
      <c r="DX102" s="938"/>
      <c r="DY102" s="938"/>
      <c r="DZ102" s="93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312</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312</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312</v>
      </c>
      <c r="DR109" s="896"/>
      <c r="DS109" s="896"/>
      <c r="DT109" s="896"/>
      <c r="DU109" s="897"/>
      <c r="DV109" s="898" t="s">
        <v>433</v>
      </c>
      <c r="DW109" s="896"/>
      <c r="DX109" s="896"/>
      <c r="DY109" s="896"/>
      <c r="DZ109" s="929"/>
    </row>
    <row r="110" spans="1:131" s="226"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9037281</v>
      </c>
      <c r="AB110" s="889"/>
      <c r="AC110" s="889"/>
      <c r="AD110" s="889"/>
      <c r="AE110" s="890"/>
      <c r="AF110" s="891">
        <v>9463844</v>
      </c>
      <c r="AG110" s="889"/>
      <c r="AH110" s="889"/>
      <c r="AI110" s="889"/>
      <c r="AJ110" s="890"/>
      <c r="AK110" s="891">
        <v>9690530</v>
      </c>
      <c r="AL110" s="889"/>
      <c r="AM110" s="889"/>
      <c r="AN110" s="889"/>
      <c r="AO110" s="890"/>
      <c r="AP110" s="892">
        <v>11.6</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79492929</v>
      </c>
      <c r="BR110" s="842"/>
      <c r="BS110" s="842"/>
      <c r="BT110" s="842"/>
      <c r="BU110" s="842"/>
      <c r="BV110" s="842">
        <v>81814655</v>
      </c>
      <c r="BW110" s="842"/>
      <c r="BX110" s="842"/>
      <c r="BY110" s="842"/>
      <c r="BZ110" s="842"/>
      <c r="CA110" s="842">
        <v>82181116</v>
      </c>
      <c r="CB110" s="842"/>
      <c r="CC110" s="842"/>
      <c r="CD110" s="842"/>
      <c r="CE110" s="842"/>
      <c r="CF110" s="866">
        <v>98.2</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v>3828391</v>
      </c>
      <c r="DM110" s="842"/>
      <c r="DN110" s="842"/>
      <c r="DO110" s="842"/>
      <c r="DP110" s="842"/>
      <c r="DQ110" s="842">
        <v>3614527</v>
      </c>
      <c r="DR110" s="842"/>
      <c r="DS110" s="842"/>
      <c r="DT110" s="842"/>
      <c r="DU110" s="842"/>
      <c r="DV110" s="843">
        <v>4.3</v>
      </c>
      <c r="DW110" s="843"/>
      <c r="DX110" s="843"/>
      <c r="DY110" s="843"/>
      <c r="DZ110" s="844"/>
    </row>
    <row r="111" spans="1:131" s="226"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439</v>
      </c>
      <c r="AG111" s="919"/>
      <c r="AH111" s="919"/>
      <c r="AI111" s="919"/>
      <c r="AJ111" s="920"/>
      <c r="AK111" s="921" t="s">
        <v>439</v>
      </c>
      <c r="AL111" s="919"/>
      <c r="AM111" s="919"/>
      <c r="AN111" s="919"/>
      <c r="AO111" s="920"/>
      <c r="AP111" s="922" t="s">
        <v>439</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8845418</v>
      </c>
      <c r="BR111" s="817"/>
      <c r="BS111" s="817"/>
      <c r="BT111" s="817"/>
      <c r="BU111" s="817"/>
      <c r="BV111" s="817">
        <v>11945128</v>
      </c>
      <c r="BW111" s="817"/>
      <c r="BX111" s="817"/>
      <c r="BY111" s="817"/>
      <c r="BZ111" s="817"/>
      <c r="CA111" s="817">
        <v>9975419</v>
      </c>
      <c r="CB111" s="817"/>
      <c r="CC111" s="817"/>
      <c r="CD111" s="817"/>
      <c r="CE111" s="817"/>
      <c r="CF111" s="875">
        <v>11.9</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439</v>
      </c>
      <c r="DM111" s="817"/>
      <c r="DN111" s="817"/>
      <c r="DO111" s="817"/>
      <c r="DP111" s="817"/>
      <c r="DQ111" s="817" t="s">
        <v>439</v>
      </c>
      <c r="DR111" s="817"/>
      <c r="DS111" s="817"/>
      <c r="DT111" s="817"/>
      <c r="DU111" s="817"/>
      <c r="DV111" s="794" t="s">
        <v>439</v>
      </c>
      <c r="DW111" s="794"/>
      <c r="DX111" s="794"/>
      <c r="DY111" s="794"/>
      <c r="DZ111" s="795"/>
    </row>
    <row r="112" spans="1:131" s="226"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439</v>
      </c>
      <c r="AG112" s="780"/>
      <c r="AH112" s="780"/>
      <c r="AI112" s="780"/>
      <c r="AJ112" s="781"/>
      <c r="AK112" s="782" t="s">
        <v>439</v>
      </c>
      <c r="AL112" s="780"/>
      <c r="AM112" s="780"/>
      <c r="AN112" s="780"/>
      <c r="AO112" s="781"/>
      <c r="AP112" s="824" t="s">
        <v>439</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29416365</v>
      </c>
      <c r="BR112" s="817"/>
      <c r="BS112" s="817"/>
      <c r="BT112" s="817"/>
      <c r="BU112" s="817"/>
      <c r="BV112" s="817">
        <v>27470992</v>
      </c>
      <c r="BW112" s="817"/>
      <c r="BX112" s="817"/>
      <c r="BY112" s="817"/>
      <c r="BZ112" s="817"/>
      <c r="CA112" s="817">
        <v>25800248</v>
      </c>
      <c r="CB112" s="817"/>
      <c r="CC112" s="817"/>
      <c r="CD112" s="817"/>
      <c r="CE112" s="817"/>
      <c r="CF112" s="875">
        <v>30.8</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439</v>
      </c>
      <c r="DH112" s="817"/>
      <c r="DI112" s="817"/>
      <c r="DJ112" s="817"/>
      <c r="DK112" s="817"/>
      <c r="DL112" s="817" t="s">
        <v>439</v>
      </c>
      <c r="DM112" s="817"/>
      <c r="DN112" s="817"/>
      <c r="DO112" s="817"/>
      <c r="DP112" s="817"/>
      <c r="DQ112" s="817" t="s">
        <v>439</v>
      </c>
      <c r="DR112" s="817"/>
      <c r="DS112" s="817"/>
      <c r="DT112" s="817"/>
      <c r="DU112" s="817"/>
      <c r="DV112" s="794" t="s">
        <v>439</v>
      </c>
      <c r="DW112" s="794"/>
      <c r="DX112" s="794"/>
      <c r="DY112" s="794"/>
      <c r="DZ112" s="795"/>
    </row>
    <row r="113" spans="1:130" s="226"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2731645</v>
      </c>
      <c r="AB113" s="919"/>
      <c r="AC113" s="919"/>
      <c r="AD113" s="919"/>
      <c r="AE113" s="920"/>
      <c r="AF113" s="921">
        <v>2702584</v>
      </c>
      <c r="AG113" s="919"/>
      <c r="AH113" s="919"/>
      <c r="AI113" s="919"/>
      <c r="AJ113" s="920"/>
      <c r="AK113" s="921">
        <v>2605136</v>
      </c>
      <c r="AL113" s="919"/>
      <c r="AM113" s="919"/>
      <c r="AN113" s="919"/>
      <c r="AO113" s="920"/>
      <c r="AP113" s="922">
        <v>3.1</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t="s">
        <v>439</v>
      </c>
      <c r="BR113" s="817"/>
      <c r="BS113" s="817"/>
      <c r="BT113" s="817"/>
      <c r="BU113" s="817"/>
      <c r="BV113" s="817" t="s">
        <v>439</v>
      </c>
      <c r="BW113" s="817"/>
      <c r="BX113" s="817"/>
      <c r="BY113" s="817"/>
      <c r="BZ113" s="817"/>
      <c r="CA113" s="817" t="s">
        <v>439</v>
      </c>
      <c r="CB113" s="817"/>
      <c r="CC113" s="817"/>
      <c r="CD113" s="817"/>
      <c r="CE113" s="817"/>
      <c r="CF113" s="875" t="s">
        <v>439</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439</v>
      </c>
      <c r="DM113" s="780"/>
      <c r="DN113" s="780"/>
      <c r="DO113" s="780"/>
      <c r="DP113" s="781"/>
      <c r="DQ113" s="782" t="s">
        <v>443</v>
      </c>
      <c r="DR113" s="780"/>
      <c r="DS113" s="780"/>
      <c r="DT113" s="780"/>
      <c r="DU113" s="781"/>
      <c r="DV113" s="824" t="s">
        <v>439</v>
      </c>
      <c r="DW113" s="825"/>
      <c r="DX113" s="825"/>
      <c r="DY113" s="825"/>
      <c r="DZ113" s="826"/>
    </row>
    <row r="114" spans="1:130" s="226"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439</v>
      </c>
      <c r="AB114" s="780"/>
      <c r="AC114" s="780"/>
      <c r="AD114" s="780"/>
      <c r="AE114" s="781"/>
      <c r="AF114" s="782" t="s">
        <v>439</v>
      </c>
      <c r="AG114" s="780"/>
      <c r="AH114" s="780"/>
      <c r="AI114" s="780"/>
      <c r="AJ114" s="781"/>
      <c r="AK114" s="782" t="s">
        <v>443</v>
      </c>
      <c r="AL114" s="780"/>
      <c r="AM114" s="780"/>
      <c r="AN114" s="780"/>
      <c r="AO114" s="781"/>
      <c r="AP114" s="824" t="s">
        <v>439</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16525555</v>
      </c>
      <c r="BR114" s="817"/>
      <c r="BS114" s="817"/>
      <c r="BT114" s="817"/>
      <c r="BU114" s="817"/>
      <c r="BV114" s="817">
        <v>16707246</v>
      </c>
      <c r="BW114" s="817"/>
      <c r="BX114" s="817"/>
      <c r="BY114" s="817"/>
      <c r="BZ114" s="817"/>
      <c r="CA114" s="817">
        <v>16620735</v>
      </c>
      <c r="CB114" s="817"/>
      <c r="CC114" s="817"/>
      <c r="CD114" s="817"/>
      <c r="CE114" s="817"/>
      <c r="CF114" s="875">
        <v>19.899999999999999</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439</v>
      </c>
      <c r="DM114" s="780"/>
      <c r="DN114" s="780"/>
      <c r="DO114" s="780"/>
      <c r="DP114" s="781"/>
      <c r="DQ114" s="782" t="s">
        <v>439</v>
      </c>
      <c r="DR114" s="780"/>
      <c r="DS114" s="780"/>
      <c r="DT114" s="780"/>
      <c r="DU114" s="781"/>
      <c r="DV114" s="824" t="s">
        <v>443</v>
      </c>
      <c r="DW114" s="825"/>
      <c r="DX114" s="825"/>
      <c r="DY114" s="825"/>
      <c r="DZ114" s="826"/>
    </row>
    <row r="115" spans="1:130" s="226"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1323205</v>
      </c>
      <c r="AB115" s="919"/>
      <c r="AC115" s="919"/>
      <c r="AD115" s="919"/>
      <c r="AE115" s="920"/>
      <c r="AF115" s="921">
        <v>1515961</v>
      </c>
      <c r="AG115" s="919"/>
      <c r="AH115" s="919"/>
      <c r="AI115" s="919"/>
      <c r="AJ115" s="920"/>
      <c r="AK115" s="921">
        <v>905869</v>
      </c>
      <c r="AL115" s="919"/>
      <c r="AM115" s="919"/>
      <c r="AN115" s="919"/>
      <c r="AO115" s="920"/>
      <c r="AP115" s="922">
        <v>1.1000000000000001</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v>9100</v>
      </c>
      <c r="BR115" s="817"/>
      <c r="BS115" s="817"/>
      <c r="BT115" s="817"/>
      <c r="BU115" s="817"/>
      <c r="BV115" s="817">
        <v>6700</v>
      </c>
      <c r="BW115" s="817"/>
      <c r="BX115" s="817"/>
      <c r="BY115" s="817"/>
      <c r="BZ115" s="817"/>
      <c r="CA115" s="817">
        <v>4400</v>
      </c>
      <c r="CB115" s="817"/>
      <c r="CC115" s="817"/>
      <c r="CD115" s="817"/>
      <c r="CE115" s="817"/>
      <c r="CF115" s="875">
        <v>0</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8020973</v>
      </c>
      <c r="DH115" s="780"/>
      <c r="DI115" s="780"/>
      <c r="DJ115" s="780"/>
      <c r="DK115" s="781"/>
      <c r="DL115" s="782">
        <v>7191396</v>
      </c>
      <c r="DM115" s="780"/>
      <c r="DN115" s="780"/>
      <c r="DO115" s="780"/>
      <c r="DP115" s="781"/>
      <c r="DQ115" s="782">
        <v>5615492</v>
      </c>
      <c r="DR115" s="780"/>
      <c r="DS115" s="780"/>
      <c r="DT115" s="780"/>
      <c r="DU115" s="781"/>
      <c r="DV115" s="824">
        <v>6.7</v>
      </c>
      <c r="DW115" s="825"/>
      <c r="DX115" s="825"/>
      <c r="DY115" s="825"/>
      <c r="DZ115" s="826"/>
    </row>
    <row r="116" spans="1:130" s="226"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439</v>
      </c>
      <c r="AG116" s="780"/>
      <c r="AH116" s="780"/>
      <c r="AI116" s="780"/>
      <c r="AJ116" s="781"/>
      <c r="AK116" s="782" t="s">
        <v>439</v>
      </c>
      <c r="AL116" s="780"/>
      <c r="AM116" s="780"/>
      <c r="AN116" s="780"/>
      <c r="AO116" s="781"/>
      <c r="AP116" s="824" t="s">
        <v>439</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439</v>
      </c>
      <c r="CB116" s="817"/>
      <c r="CC116" s="817"/>
      <c r="CD116" s="817"/>
      <c r="CE116" s="817"/>
      <c r="CF116" s="875" t="s">
        <v>439</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439</v>
      </c>
      <c r="DM116" s="780"/>
      <c r="DN116" s="780"/>
      <c r="DO116" s="780"/>
      <c r="DP116" s="781"/>
      <c r="DQ116" s="782" t="s">
        <v>439</v>
      </c>
      <c r="DR116" s="780"/>
      <c r="DS116" s="780"/>
      <c r="DT116" s="780"/>
      <c r="DU116" s="781"/>
      <c r="DV116" s="824" t="s">
        <v>443</v>
      </c>
      <c r="DW116" s="825"/>
      <c r="DX116" s="825"/>
      <c r="DY116" s="825"/>
      <c r="DZ116" s="826"/>
    </row>
    <row r="117" spans="1:130" s="226"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13092131</v>
      </c>
      <c r="AB117" s="903"/>
      <c r="AC117" s="903"/>
      <c r="AD117" s="903"/>
      <c r="AE117" s="904"/>
      <c r="AF117" s="905">
        <v>13682389</v>
      </c>
      <c r="AG117" s="903"/>
      <c r="AH117" s="903"/>
      <c r="AI117" s="903"/>
      <c r="AJ117" s="904"/>
      <c r="AK117" s="905">
        <v>13201535</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439</v>
      </c>
      <c r="BR117" s="817"/>
      <c r="BS117" s="817"/>
      <c r="BT117" s="817"/>
      <c r="BU117" s="817"/>
      <c r="BV117" s="817" t="s">
        <v>439</v>
      </c>
      <c r="BW117" s="817"/>
      <c r="BX117" s="817"/>
      <c r="BY117" s="817"/>
      <c r="BZ117" s="817"/>
      <c r="CA117" s="817" t="s">
        <v>439</v>
      </c>
      <c r="CB117" s="817"/>
      <c r="CC117" s="817"/>
      <c r="CD117" s="817"/>
      <c r="CE117" s="817"/>
      <c r="CF117" s="875" t="s">
        <v>439</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187</v>
      </c>
      <c r="DH117" s="780"/>
      <c r="DI117" s="780"/>
      <c r="DJ117" s="780"/>
      <c r="DK117" s="781"/>
      <c r="DL117" s="782" t="s">
        <v>187</v>
      </c>
      <c r="DM117" s="780"/>
      <c r="DN117" s="780"/>
      <c r="DO117" s="780"/>
      <c r="DP117" s="781"/>
      <c r="DQ117" s="782" t="s">
        <v>439</v>
      </c>
      <c r="DR117" s="780"/>
      <c r="DS117" s="780"/>
      <c r="DT117" s="780"/>
      <c r="DU117" s="781"/>
      <c r="DV117" s="824" t="s">
        <v>439</v>
      </c>
      <c r="DW117" s="825"/>
      <c r="DX117" s="825"/>
      <c r="DY117" s="825"/>
      <c r="DZ117" s="826"/>
    </row>
    <row r="118" spans="1:130" s="226"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312</v>
      </c>
      <c r="AL118" s="896"/>
      <c r="AM118" s="896"/>
      <c r="AN118" s="896"/>
      <c r="AO118" s="897"/>
      <c r="AP118" s="899" t="s">
        <v>433</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187</v>
      </c>
      <c r="BW118" s="845"/>
      <c r="BX118" s="845"/>
      <c r="BY118" s="845"/>
      <c r="BZ118" s="845"/>
      <c r="CA118" s="845" t="s">
        <v>187</v>
      </c>
      <c r="CB118" s="845"/>
      <c r="CC118" s="845"/>
      <c r="CD118" s="845"/>
      <c r="CE118" s="845"/>
      <c r="CF118" s="875" t="s">
        <v>187</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439</v>
      </c>
      <c r="DM118" s="780"/>
      <c r="DN118" s="780"/>
      <c r="DO118" s="780"/>
      <c r="DP118" s="781"/>
      <c r="DQ118" s="782" t="s">
        <v>439</v>
      </c>
      <c r="DR118" s="780"/>
      <c r="DS118" s="780"/>
      <c r="DT118" s="780"/>
      <c r="DU118" s="781"/>
      <c r="DV118" s="824" t="s">
        <v>439</v>
      </c>
      <c r="DW118" s="825"/>
      <c r="DX118" s="825"/>
      <c r="DY118" s="825"/>
      <c r="DZ118" s="826"/>
    </row>
    <row r="119" spans="1:130" s="226" customFormat="1" ht="26.25" customHeight="1" x14ac:dyDescent="0.2">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439</v>
      </c>
      <c r="AB119" s="889"/>
      <c r="AC119" s="889"/>
      <c r="AD119" s="889"/>
      <c r="AE119" s="890"/>
      <c r="AF119" s="891" t="s">
        <v>439</v>
      </c>
      <c r="AG119" s="889"/>
      <c r="AH119" s="889"/>
      <c r="AI119" s="889"/>
      <c r="AJ119" s="890"/>
      <c r="AK119" s="891" t="s">
        <v>439</v>
      </c>
      <c r="AL119" s="889"/>
      <c r="AM119" s="889"/>
      <c r="AN119" s="889"/>
      <c r="AO119" s="890"/>
      <c r="AP119" s="892" t="s">
        <v>439</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465</v>
      </c>
      <c r="BP119" s="878"/>
      <c r="BQ119" s="879">
        <v>134289367</v>
      </c>
      <c r="BR119" s="845"/>
      <c r="BS119" s="845"/>
      <c r="BT119" s="845"/>
      <c r="BU119" s="845"/>
      <c r="BV119" s="845">
        <v>137944721</v>
      </c>
      <c r="BW119" s="845"/>
      <c r="BX119" s="845"/>
      <c r="BY119" s="845"/>
      <c r="BZ119" s="845"/>
      <c r="CA119" s="845">
        <v>134581918</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824445</v>
      </c>
      <c r="DH119" s="764"/>
      <c r="DI119" s="764"/>
      <c r="DJ119" s="764"/>
      <c r="DK119" s="765"/>
      <c r="DL119" s="766">
        <v>925341</v>
      </c>
      <c r="DM119" s="764"/>
      <c r="DN119" s="764"/>
      <c r="DO119" s="764"/>
      <c r="DP119" s="765"/>
      <c r="DQ119" s="766">
        <v>745400</v>
      </c>
      <c r="DR119" s="764"/>
      <c r="DS119" s="764"/>
      <c r="DT119" s="764"/>
      <c r="DU119" s="765"/>
      <c r="DV119" s="848">
        <v>0.9</v>
      </c>
      <c r="DW119" s="849"/>
      <c r="DX119" s="849"/>
      <c r="DY119" s="849"/>
      <c r="DZ119" s="850"/>
    </row>
    <row r="120" spans="1:130" s="226"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187</v>
      </c>
      <c r="AG120" s="780"/>
      <c r="AH120" s="780"/>
      <c r="AI120" s="780"/>
      <c r="AJ120" s="781"/>
      <c r="AK120" s="782" t="s">
        <v>187</v>
      </c>
      <c r="AL120" s="780"/>
      <c r="AM120" s="780"/>
      <c r="AN120" s="780"/>
      <c r="AO120" s="781"/>
      <c r="AP120" s="824" t="s">
        <v>187</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22858334</v>
      </c>
      <c r="BR120" s="842"/>
      <c r="BS120" s="842"/>
      <c r="BT120" s="842"/>
      <c r="BU120" s="842"/>
      <c r="BV120" s="842">
        <v>22069003</v>
      </c>
      <c r="BW120" s="842"/>
      <c r="BX120" s="842"/>
      <c r="BY120" s="842"/>
      <c r="BZ120" s="842"/>
      <c r="CA120" s="842">
        <v>24313640</v>
      </c>
      <c r="CB120" s="842"/>
      <c r="CC120" s="842"/>
      <c r="CD120" s="842"/>
      <c r="CE120" s="842"/>
      <c r="CF120" s="866">
        <v>29.1</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26564063</v>
      </c>
      <c r="DH120" s="842"/>
      <c r="DI120" s="842"/>
      <c r="DJ120" s="842"/>
      <c r="DK120" s="842"/>
      <c r="DL120" s="842">
        <v>24382721</v>
      </c>
      <c r="DM120" s="842"/>
      <c r="DN120" s="842"/>
      <c r="DO120" s="842"/>
      <c r="DP120" s="842"/>
      <c r="DQ120" s="842">
        <v>22494495</v>
      </c>
      <c r="DR120" s="842"/>
      <c r="DS120" s="842"/>
      <c r="DT120" s="842"/>
      <c r="DU120" s="842"/>
      <c r="DV120" s="843">
        <v>26.9</v>
      </c>
      <c r="DW120" s="843"/>
      <c r="DX120" s="843"/>
      <c r="DY120" s="843"/>
      <c r="DZ120" s="844"/>
    </row>
    <row r="121" spans="1:130" s="226"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439</v>
      </c>
      <c r="AB121" s="780"/>
      <c r="AC121" s="780"/>
      <c r="AD121" s="780"/>
      <c r="AE121" s="781"/>
      <c r="AF121" s="782" t="s">
        <v>439</v>
      </c>
      <c r="AG121" s="780"/>
      <c r="AH121" s="780"/>
      <c r="AI121" s="780"/>
      <c r="AJ121" s="781"/>
      <c r="AK121" s="782" t="s">
        <v>439</v>
      </c>
      <c r="AL121" s="780"/>
      <c r="AM121" s="780"/>
      <c r="AN121" s="780"/>
      <c r="AO121" s="781"/>
      <c r="AP121" s="824" t="s">
        <v>439</v>
      </c>
      <c r="AQ121" s="825"/>
      <c r="AR121" s="825"/>
      <c r="AS121" s="825"/>
      <c r="AT121" s="826"/>
      <c r="AU121" s="883"/>
      <c r="AV121" s="884"/>
      <c r="AW121" s="884"/>
      <c r="AX121" s="884"/>
      <c r="AY121" s="885"/>
      <c r="AZ121" s="815" t="s">
        <v>472</v>
      </c>
      <c r="BA121" s="752"/>
      <c r="BB121" s="752"/>
      <c r="BC121" s="752"/>
      <c r="BD121" s="752"/>
      <c r="BE121" s="752"/>
      <c r="BF121" s="752"/>
      <c r="BG121" s="752"/>
      <c r="BH121" s="752"/>
      <c r="BI121" s="752"/>
      <c r="BJ121" s="752"/>
      <c r="BK121" s="752"/>
      <c r="BL121" s="752"/>
      <c r="BM121" s="752"/>
      <c r="BN121" s="752"/>
      <c r="BO121" s="752"/>
      <c r="BP121" s="753"/>
      <c r="BQ121" s="816">
        <v>29096767</v>
      </c>
      <c r="BR121" s="817"/>
      <c r="BS121" s="817"/>
      <c r="BT121" s="817"/>
      <c r="BU121" s="817"/>
      <c r="BV121" s="817">
        <v>29608536</v>
      </c>
      <c r="BW121" s="817"/>
      <c r="BX121" s="817"/>
      <c r="BY121" s="817"/>
      <c r="BZ121" s="817"/>
      <c r="CA121" s="817">
        <v>27771640</v>
      </c>
      <c r="CB121" s="817"/>
      <c r="CC121" s="817"/>
      <c r="CD121" s="817"/>
      <c r="CE121" s="817"/>
      <c r="CF121" s="875">
        <v>33.200000000000003</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816">
        <v>2833948</v>
      </c>
      <c r="DH121" s="817"/>
      <c r="DI121" s="817"/>
      <c r="DJ121" s="817"/>
      <c r="DK121" s="817"/>
      <c r="DL121" s="817">
        <v>3088271</v>
      </c>
      <c r="DM121" s="817"/>
      <c r="DN121" s="817"/>
      <c r="DO121" s="817"/>
      <c r="DP121" s="817"/>
      <c r="DQ121" s="817">
        <v>3305753</v>
      </c>
      <c r="DR121" s="817"/>
      <c r="DS121" s="817"/>
      <c r="DT121" s="817"/>
      <c r="DU121" s="817"/>
      <c r="DV121" s="794">
        <v>4</v>
      </c>
      <c r="DW121" s="794"/>
      <c r="DX121" s="794"/>
      <c r="DY121" s="794"/>
      <c r="DZ121" s="795"/>
    </row>
    <row r="122" spans="1:130" s="226"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187</v>
      </c>
      <c r="AB122" s="780"/>
      <c r="AC122" s="780"/>
      <c r="AD122" s="780"/>
      <c r="AE122" s="781"/>
      <c r="AF122" s="782" t="s">
        <v>187</v>
      </c>
      <c r="AG122" s="780"/>
      <c r="AH122" s="780"/>
      <c r="AI122" s="780"/>
      <c r="AJ122" s="781"/>
      <c r="AK122" s="782" t="s">
        <v>439</v>
      </c>
      <c r="AL122" s="780"/>
      <c r="AM122" s="780"/>
      <c r="AN122" s="780"/>
      <c r="AO122" s="781"/>
      <c r="AP122" s="824" t="s">
        <v>187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48313436</v>
      </c>
      <c r="BR122" s="845"/>
      <c r="BS122" s="845"/>
      <c r="BT122" s="845"/>
      <c r="BU122" s="845"/>
      <c r="BV122" s="845">
        <v>45674898</v>
      </c>
      <c r="BW122" s="845"/>
      <c r="BX122" s="845"/>
      <c r="BY122" s="845"/>
      <c r="BZ122" s="845"/>
      <c r="CA122" s="845">
        <v>43653736</v>
      </c>
      <c r="CB122" s="845"/>
      <c r="CC122" s="845"/>
      <c r="CD122" s="845"/>
      <c r="CE122" s="845"/>
      <c r="CF122" s="846">
        <v>52.2</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816" t="s">
        <v>187</v>
      </c>
      <c r="DH122" s="817"/>
      <c r="DI122" s="817"/>
      <c r="DJ122" s="817"/>
      <c r="DK122" s="817"/>
      <c r="DL122" s="817" t="s">
        <v>439</v>
      </c>
      <c r="DM122" s="817"/>
      <c r="DN122" s="817"/>
      <c r="DO122" s="817"/>
      <c r="DP122" s="817"/>
      <c r="DQ122" s="817" t="s">
        <v>439</v>
      </c>
      <c r="DR122" s="817"/>
      <c r="DS122" s="817"/>
      <c r="DT122" s="817"/>
      <c r="DU122" s="817"/>
      <c r="DV122" s="794" t="s">
        <v>439</v>
      </c>
      <c r="DW122" s="794"/>
      <c r="DX122" s="794"/>
      <c r="DY122" s="794"/>
      <c r="DZ122" s="795"/>
    </row>
    <row r="123" spans="1:130" s="226"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439</v>
      </c>
      <c r="AG123" s="780"/>
      <c r="AH123" s="780"/>
      <c r="AI123" s="780"/>
      <c r="AJ123" s="781"/>
      <c r="AK123" s="782" t="s">
        <v>439</v>
      </c>
      <c r="AL123" s="780"/>
      <c r="AM123" s="780"/>
      <c r="AN123" s="780"/>
      <c r="AO123" s="781"/>
      <c r="AP123" s="824" t="s">
        <v>439</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476</v>
      </c>
      <c r="BP123" s="878"/>
      <c r="BQ123" s="832">
        <v>100268537</v>
      </c>
      <c r="BR123" s="833"/>
      <c r="BS123" s="833"/>
      <c r="BT123" s="833"/>
      <c r="BU123" s="833"/>
      <c r="BV123" s="833">
        <v>97352437</v>
      </c>
      <c r="BW123" s="833"/>
      <c r="BX123" s="833"/>
      <c r="BY123" s="833"/>
      <c r="BZ123" s="833"/>
      <c r="CA123" s="833">
        <v>95739016</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443</v>
      </c>
      <c r="DM123" s="780"/>
      <c r="DN123" s="780"/>
      <c r="DO123" s="780"/>
      <c r="DP123" s="781"/>
      <c r="DQ123" s="782" t="s">
        <v>443</v>
      </c>
      <c r="DR123" s="780"/>
      <c r="DS123" s="780"/>
      <c r="DT123" s="780"/>
      <c r="DU123" s="781"/>
      <c r="DV123" s="824" t="s">
        <v>187</v>
      </c>
      <c r="DW123" s="825"/>
      <c r="DX123" s="825"/>
      <c r="DY123" s="825"/>
      <c r="DZ123" s="826"/>
    </row>
    <row r="124" spans="1:130" s="226"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187</v>
      </c>
      <c r="AG124" s="780"/>
      <c r="AH124" s="780"/>
      <c r="AI124" s="780"/>
      <c r="AJ124" s="781"/>
      <c r="AK124" s="782" t="s">
        <v>187</v>
      </c>
      <c r="AL124" s="780"/>
      <c r="AM124" s="780"/>
      <c r="AN124" s="780"/>
      <c r="AO124" s="781"/>
      <c r="AP124" s="824" t="s">
        <v>443</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41.9</v>
      </c>
      <c r="BR124" s="831"/>
      <c r="BS124" s="831"/>
      <c r="BT124" s="831"/>
      <c r="BU124" s="831"/>
      <c r="BV124" s="831">
        <v>51.2</v>
      </c>
      <c r="BW124" s="831"/>
      <c r="BX124" s="831"/>
      <c r="BY124" s="831"/>
      <c r="BZ124" s="831"/>
      <c r="CA124" s="831">
        <v>46.4</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v>18354</v>
      </c>
      <c r="DH124" s="764"/>
      <c r="DI124" s="764"/>
      <c r="DJ124" s="764"/>
      <c r="DK124" s="765"/>
      <c r="DL124" s="766" t="s">
        <v>187</v>
      </c>
      <c r="DM124" s="764"/>
      <c r="DN124" s="764"/>
      <c r="DO124" s="764"/>
      <c r="DP124" s="765"/>
      <c r="DQ124" s="766" t="s">
        <v>443</v>
      </c>
      <c r="DR124" s="764"/>
      <c r="DS124" s="764"/>
      <c r="DT124" s="764"/>
      <c r="DU124" s="765"/>
      <c r="DV124" s="848" t="s">
        <v>187</v>
      </c>
      <c r="DW124" s="849"/>
      <c r="DX124" s="849"/>
      <c r="DY124" s="849"/>
      <c r="DZ124" s="850"/>
    </row>
    <row r="125" spans="1:130" s="226"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187</v>
      </c>
      <c r="AB125" s="780"/>
      <c r="AC125" s="780"/>
      <c r="AD125" s="780"/>
      <c r="AE125" s="781"/>
      <c r="AF125" s="782" t="s">
        <v>187</v>
      </c>
      <c r="AG125" s="780"/>
      <c r="AH125" s="780"/>
      <c r="AI125" s="780"/>
      <c r="AJ125" s="781"/>
      <c r="AK125" s="782" t="s">
        <v>443</v>
      </c>
      <c r="AL125" s="780"/>
      <c r="AM125" s="780"/>
      <c r="AN125" s="780"/>
      <c r="AO125" s="781"/>
      <c r="AP125" s="824" t="s">
        <v>187</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479</v>
      </c>
      <c r="CL125" s="852"/>
      <c r="CM125" s="852"/>
      <c r="CN125" s="852"/>
      <c r="CO125" s="853"/>
      <c r="CP125" s="860" t="s">
        <v>480</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187</v>
      </c>
      <c r="DM125" s="842"/>
      <c r="DN125" s="842"/>
      <c r="DO125" s="842"/>
      <c r="DP125" s="842"/>
      <c r="DQ125" s="842" t="s">
        <v>443</v>
      </c>
      <c r="DR125" s="842"/>
      <c r="DS125" s="842"/>
      <c r="DT125" s="842"/>
      <c r="DU125" s="842"/>
      <c r="DV125" s="843" t="s">
        <v>443</v>
      </c>
      <c r="DW125" s="843"/>
      <c r="DX125" s="843"/>
      <c r="DY125" s="843"/>
      <c r="DZ125" s="844"/>
    </row>
    <row r="126" spans="1:130" s="226"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1323205</v>
      </c>
      <c r="AB126" s="780"/>
      <c r="AC126" s="780"/>
      <c r="AD126" s="780"/>
      <c r="AE126" s="781"/>
      <c r="AF126" s="782">
        <v>1515961</v>
      </c>
      <c r="AG126" s="780"/>
      <c r="AH126" s="780"/>
      <c r="AI126" s="780"/>
      <c r="AJ126" s="781"/>
      <c r="AK126" s="782">
        <v>905869</v>
      </c>
      <c r="AL126" s="780"/>
      <c r="AM126" s="780"/>
      <c r="AN126" s="780"/>
      <c r="AO126" s="781"/>
      <c r="AP126" s="824">
        <v>1.1000000000000001</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481</v>
      </c>
      <c r="CQ126" s="752"/>
      <c r="CR126" s="752"/>
      <c r="CS126" s="752"/>
      <c r="CT126" s="752"/>
      <c r="CU126" s="752"/>
      <c r="CV126" s="752"/>
      <c r="CW126" s="752"/>
      <c r="CX126" s="752"/>
      <c r="CY126" s="752"/>
      <c r="CZ126" s="752"/>
      <c r="DA126" s="752"/>
      <c r="DB126" s="752"/>
      <c r="DC126" s="752"/>
      <c r="DD126" s="752"/>
      <c r="DE126" s="752"/>
      <c r="DF126" s="753"/>
      <c r="DG126" s="816" t="s">
        <v>187</v>
      </c>
      <c r="DH126" s="817"/>
      <c r="DI126" s="817"/>
      <c r="DJ126" s="817"/>
      <c r="DK126" s="817"/>
      <c r="DL126" s="817" t="s">
        <v>187</v>
      </c>
      <c r="DM126" s="817"/>
      <c r="DN126" s="817"/>
      <c r="DO126" s="817"/>
      <c r="DP126" s="817"/>
      <c r="DQ126" s="817" t="s">
        <v>187</v>
      </c>
      <c r="DR126" s="817"/>
      <c r="DS126" s="817"/>
      <c r="DT126" s="817"/>
      <c r="DU126" s="817"/>
      <c r="DV126" s="794" t="s">
        <v>443</v>
      </c>
      <c r="DW126" s="794"/>
      <c r="DX126" s="794"/>
      <c r="DY126" s="794"/>
      <c r="DZ126" s="795"/>
    </row>
    <row r="127" spans="1:130" s="226" customFormat="1" ht="26.25" customHeight="1" x14ac:dyDescent="0.2">
      <c r="A127" s="822"/>
      <c r="B127" s="823"/>
      <c r="C127" s="838" t="s">
        <v>482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187</v>
      </c>
      <c r="AB127" s="780"/>
      <c r="AC127" s="780"/>
      <c r="AD127" s="780"/>
      <c r="AE127" s="781"/>
      <c r="AF127" s="782" t="s">
        <v>443</v>
      </c>
      <c r="AG127" s="780"/>
      <c r="AH127" s="780"/>
      <c r="AI127" s="780"/>
      <c r="AJ127" s="781"/>
      <c r="AK127" s="782" t="s">
        <v>187</v>
      </c>
      <c r="AL127" s="780"/>
      <c r="AM127" s="780"/>
      <c r="AN127" s="780"/>
      <c r="AO127" s="781"/>
      <c r="AP127" s="824" t="s">
        <v>187</v>
      </c>
      <c r="AQ127" s="825"/>
      <c r="AR127" s="825"/>
      <c r="AS127" s="825"/>
      <c r="AT127" s="826"/>
      <c r="AU127" s="228"/>
      <c r="AV127" s="228"/>
      <c r="AW127" s="228"/>
      <c r="AX127" s="841" t="s">
        <v>483</v>
      </c>
      <c r="AY127" s="812"/>
      <c r="AZ127" s="812"/>
      <c r="BA127" s="812"/>
      <c r="BB127" s="812"/>
      <c r="BC127" s="812"/>
      <c r="BD127" s="812"/>
      <c r="BE127" s="813"/>
      <c r="BF127" s="811" t="s">
        <v>484</v>
      </c>
      <c r="BG127" s="812"/>
      <c r="BH127" s="812"/>
      <c r="BI127" s="812"/>
      <c r="BJ127" s="812"/>
      <c r="BK127" s="812"/>
      <c r="BL127" s="813"/>
      <c r="BM127" s="811" t="s">
        <v>485</v>
      </c>
      <c r="BN127" s="812"/>
      <c r="BO127" s="812"/>
      <c r="BP127" s="812"/>
      <c r="BQ127" s="812"/>
      <c r="BR127" s="812"/>
      <c r="BS127" s="813"/>
      <c r="BT127" s="811" t="s">
        <v>486</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487</v>
      </c>
      <c r="CQ127" s="752"/>
      <c r="CR127" s="752"/>
      <c r="CS127" s="752"/>
      <c r="CT127" s="752"/>
      <c r="CU127" s="752"/>
      <c r="CV127" s="752"/>
      <c r="CW127" s="752"/>
      <c r="CX127" s="752"/>
      <c r="CY127" s="752"/>
      <c r="CZ127" s="752"/>
      <c r="DA127" s="752"/>
      <c r="DB127" s="752"/>
      <c r="DC127" s="752"/>
      <c r="DD127" s="752"/>
      <c r="DE127" s="752"/>
      <c r="DF127" s="753"/>
      <c r="DG127" s="816" t="s">
        <v>187</v>
      </c>
      <c r="DH127" s="817"/>
      <c r="DI127" s="817"/>
      <c r="DJ127" s="817"/>
      <c r="DK127" s="817"/>
      <c r="DL127" s="817" t="s">
        <v>443</v>
      </c>
      <c r="DM127" s="817"/>
      <c r="DN127" s="817"/>
      <c r="DO127" s="817"/>
      <c r="DP127" s="817"/>
      <c r="DQ127" s="817" t="s">
        <v>443</v>
      </c>
      <c r="DR127" s="817"/>
      <c r="DS127" s="817"/>
      <c r="DT127" s="817"/>
      <c r="DU127" s="817"/>
      <c r="DV127" s="794" t="s">
        <v>443</v>
      </c>
      <c r="DW127" s="794"/>
      <c r="DX127" s="794"/>
      <c r="DY127" s="794"/>
      <c r="DZ127" s="795"/>
    </row>
    <row r="128" spans="1:130" s="226" customFormat="1" ht="26.25" customHeight="1" thickBot="1" x14ac:dyDescent="0.25">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3641440</v>
      </c>
      <c r="AB128" s="801"/>
      <c r="AC128" s="801"/>
      <c r="AD128" s="801"/>
      <c r="AE128" s="802"/>
      <c r="AF128" s="803">
        <v>3536944</v>
      </c>
      <c r="AG128" s="801"/>
      <c r="AH128" s="801"/>
      <c r="AI128" s="801"/>
      <c r="AJ128" s="802"/>
      <c r="AK128" s="803">
        <v>3174944</v>
      </c>
      <c r="AL128" s="801"/>
      <c r="AM128" s="801"/>
      <c r="AN128" s="801"/>
      <c r="AO128" s="802"/>
      <c r="AP128" s="804"/>
      <c r="AQ128" s="805"/>
      <c r="AR128" s="805"/>
      <c r="AS128" s="805"/>
      <c r="AT128" s="806"/>
      <c r="AU128" s="228"/>
      <c r="AV128" s="228"/>
      <c r="AW128" s="228"/>
      <c r="AX128" s="807" t="s">
        <v>490</v>
      </c>
      <c r="AY128" s="808"/>
      <c r="AZ128" s="808"/>
      <c r="BA128" s="808"/>
      <c r="BB128" s="808"/>
      <c r="BC128" s="808"/>
      <c r="BD128" s="808"/>
      <c r="BE128" s="809"/>
      <c r="BF128" s="786" t="s">
        <v>187</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v>9100</v>
      </c>
      <c r="DH128" s="791"/>
      <c r="DI128" s="791"/>
      <c r="DJ128" s="791"/>
      <c r="DK128" s="791"/>
      <c r="DL128" s="791">
        <v>6700</v>
      </c>
      <c r="DM128" s="791"/>
      <c r="DN128" s="791"/>
      <c r="DO128" s="791"/>
      <c r="DP128" s="791"/>
      <c r="DQ128" s="791">
        <v>4400</v>
      </c>
      <c r="DR128" s="791"/>
      <c r="DS128" s="791"/>
      <c r="DT128" s="791"/>
      <c r="DU128" s="791"/>
      <c r="DV128" s="792">
        <v>0</v>
      </c>
      <c r="DW128" s="792"/>
      <c r="DX128" s="792"/>
      <c r="DY128" s="792"/>
      <c r="DZ128" s="793"/>
    </row>
    <row r="129" spans="1:131" s="226"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87347528</v>
      </c>
      <c r="AB129" s="780"/>
      <c r="AC129" s="780"/>
      <c r="AD129" s="780"/>
      <c r="AE129" s="781"/>
      <c r="AF129" s="782">
        <v>85077898</v>
      </c>
      <c r="AG129" s="780"/>
      <c r="AH129" s="780"/>
      <c r="AI129" s="780"/>
      <c r="AJ129" s="781"/>
      <c r="AK129" s="782">
        <v>89177585</v>
      </c>
      <c r="AL129" s="780"/>
      <c r="AM129" s="780"/>
      <c r="AN129" s="780"/>
      <c r="AO129" s="781"/>
      <c r="AP129" s="783"/>
      <c r="AQ129" s="784"/>
      <c r="AR129" s="784"/>
      <c r="AS129" s="784"/>
      <c r="AT129" s="785"/>
      <c r="AU129" s="229"/>
      <c r="AV129" s="229"/>
      <c r="AW129" s="229"/>
      <c r="AX129" s="751" t="s">
        <v>493</v>
      </c>
      <c r="AY129" s="752"/>
      <c r="AZ129" s="752"/>
      <c r="BA129" s="752"/>
      <c r="BB129" s="752"/>
      <c r="BC129" s="752"/>
      <c r="BD129" s="752"/>
      <c r="BE129" s="753"/>
      <c r="BF129" s="770" t="s">
        <v>187</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6212422</v>
      </c>
      <c r="AB130" s="780"/>
      <c r="AC130" s="780"/>
      <c r="AD130" s="780"/>
      <c r="AE130" s="781"/>
      <c r="AF130" s="782">
        <v>5945969</v>
      </c>
      <c r="AG130" s="780"/>
      <c r="AH130" s="780"/>
      <c r="AI130" s="780"/>
      <c r="AJ130" s="781"/>
      <c r="AK130" s="782">
        <v>5518203</v>
      </c>
      <c r="AL130" s="780"/>
      <c r="AM130" s="780"/>
      <c r="AN130" s="780"/>
      <c r="AO130" s="781"/>
      <c r="AP130" s="783"/>
      <c r="AQ130" s="784"/>
      <c r="AR130" s="784"/>
      <c r="AS130" s="784"/>
      <c r="AT130" s="785"/>
      <c r="AU130" s="229"/>
      <c r="AV130" s="229"/>
      <c r="AW130" s="229"/>
      <c r="AX130" s="751" t="s">
        <v>496</v>
      </c>
      <c r="AY130" s="752"/>
      <c r="AZ130" s="752"/>
      <c r="BA130" s="752"/>
      <c r="BB130" s="752"/>
      <c r="BC130" s="752"/>
      <c r="BD130" s="752"/>
      <c r="BE130" s="753"/>
      <c r="BF130" s="754">
        <v>4.8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81135106</v>
      </c>
      <c r="AB131" s="764"/>
      <c r="AC131" s="764"/>
      <c r="AD131" s="764"/>
      <c r="AE131" s="765"/>
      <c r="AF131" s="766">
        <v>79131929</v>
      </c>
      <c r="AG131" s="764"/>
      <c r="AH131" s="764"/>
      <c r="AI131" s="764"/>
      <c r="AJ131" s="765"/>
      <c r="AK131" s="766">
        <v>83659382</v>
      </c>
      <c r="AL131" s="764"/>
      <c r="AM131" s="764"/>
      <c r="AN131" s="764"/>
      <c r="AO131" s="765"/>
      <c r="AP131" s="767"/>
      <c r="AQ131" s="768"/>
      <c r="AR131" s="768"/>
      <c r="AS131" s="768"/>
      <c r="AT131" s="769"/>
      <c r="AU131" s="229"/>
      <c r="AV131" s="229"/>
      <c r="AW131" s="229"/>
      <c r="AX131" s="729" t="s">
        <v>498</v>
      </c>
      <c r="AY131" s="730"/>
      <c r="AZ131" s="730"/>
      <c r="BA131" s="730"/>
      <c r="BB131" s="730"/>
      <c r="BC131" s="730"/>
      <c r="BD131" s="730"/>
      <c r="BE131" s="731"/>
      <c r="BF131" s="732">
        <v>46.4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3.9912057299999999</v>
      </c>
      <c r="AB132" s="745"/>
      <c r="AC132" s="745"/>
      <c r="AD132" s="745"/>
      <c r="AE132" s="746"/>
      <c r="AF132" s="747">
        <v>5.306929899</v>
      </c>
      <c r="AG132" s="745"/>
      <c r="AH132" s="745"/>
      <c r="AI132" s="745"/>
      <c r="AJ132" s="746"/>
      <c r="AK132" s="747">
        <v>5.3889807599999999</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3.2</v>
      </c>
      <c r="AB133" s="724"/>
      <c r="AC133" s="724"/>
      <c r="AD133" s="724"/>
      <c r="AE133" s="725"/>
      <c r="AF133" s="723">
        <v>4</v>
      </c>
      <c r="AG133" s="724"/>
      <c r="AH133" s="724"/>
      <c r="AI133" s="724"/>
      <c r="AJ133" s="725"/>
      <c r="AK133" s="723">
        <v>4.8</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yLWpVvvtTYD3/9PYGblyQtVGaSCeQNll/ibgpPf7LRUvmifR9rtFB2Cxr22IaBXgxdJA6EnMEr+N/6sJsN2sQ==" saltValue="CfsvXfaiUbguBMJavYt5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45"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WITYNKOKg/3qgiCbUI/p5NSaIWHuCGvFEMzwSQFZX8bCxRXW4uyE/3gPY+9LOdEfLCoQavSWdaovy2NYbZGSGQ==" saltValue="waG/uKbM7Nd3zpQFsULD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MjTMEyU7Hh2jyIoCtQytzosPaVZHvTViBtK8J02iFNirkhMZS4je0bCKHUbiFTfxDiszLy/aStikzA9aJ3JJg==" saltValue="24/nJLQOI7Xs4B+Um8+6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505</v>
      </c>
      <c r="AP7" s="268"/>
      <c r="AQ7" s="269" t="s">
        <v>506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507</v>
      </c>
      <c r="AQ8" s="275" t="s">
        <v>508</v>
      </c>
      <c r="AR8" s="276" t="s">
        <v>509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510</v>
      </c>
      <c r="AL9" s="1131"/>
      <c r="AM9" s="1131"/>
      <c r="AN9" s="1132"/>
      <c r="AO9" s="277">
        <v>28190313</v>
      </c>
      <c r="AP9" s="277">
        <v>63324</v>
      </c>
      <c r="AQ9" s="278">
        <v>61723</v>
      </c>
      <c r="AR9" s="279">
        <v>2.6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511</v>
      </c>
      <c r="AL10" s="1131"/>
      <c r="AM10" s="1131"/>
      <c r="AN10" s="1132"/>
      <c r="AO10" s="280">
        <v>57</v>
      </c>
      <c r="AP10" s="280">
        <v>0</v>
      </c>
      <c r="AQ10" s="281">
        <v>1286</v>
      </c>
      <c r="AR10" s="282">
        <v>-100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512</v>
      </c>
      <c r="AL11" s="1131"/>
      <c r="AM11" s="1131"/>
      <c r="AN11" s="1132"/>
      <c r="AO11" s="280">
        <v>1044654</v>
      </c>
      <c r="AP11" s="280">
        <v>2347</v>
      </c>
      <c r="AQ11" s="281">
        <v>1067</v>
      </c>
      <c r="AR11" s="282">
        <v>120</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513</v>
      </c>
      <c r="AL12" s="1131"/>
      <c r="AM12" s="1131"/>
      <c r="AN12" s="1132"/>
      <c r="AO12" s="280" t="s">
        <v>514</v>
      </c>
      <c r="AP12" s="280" t="s">
        <v>514</v>
      </c>
      <c r="AQ12" s="281">
        <v>49</v>
      </c>
      <c r="AR12" s="282" t="s">
        <v>514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515</v>
      </c>
      <c r="AL13" s="1131"/>
      <c r="AM13" s="1131"/>
      <c r="AN13" s="1132"/>
      <c r="AO13" s="280">
        <v>841212</v>
      </c>
      <c r="AP13" s="280">
        <v>1890</v>
      </c>
      <c r="AQ13" s="281">
        <v>2137</v>
      </c>
      <c r="AR13" s="282">
        <v>-11.6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516</v>
      </c>
      <c r="AL14" s="1131"/>
      <c r="AM14" s="1131"/>
      <c r="AN14" s="1132"/>
      <c r="AO14" s="280">
        <v>531061</v>
      </c>
      <c r="AP14" s="280">
        <v>1193</v>
      </c>
      <c r="AQ14" s="281">
        <v>1241</v>
      </c>
      <c r="AR14" s="282">
        <v>-3.9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517</v>
      </c>
      <c r="AL15" s="1134"/>
      <c r="AM15" s="1134"/>
      <c r="AN15" s="1135"/>
      <c r="AO15" s="280">
        <v>-1593889</v>
      </c>
      <c r="AP15" s="280">
        <v>-3580</v>
      </c>
      <c r="AQ15" s="281">
        <v>-3809</v>
      </c>
      <c r="AR15" s="282">
        <v>-6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192</v>
      </c>
      <c r="AL16" s="1134"/>
      <c r="AM16" s="1134"/>
      <c r="AN16" s="1135"/>
      <c r="AO16" s="280">
        <v>29013408</v>
      </c>
      <c r="AP16" s="280">
        <v>65173</v>
      </c>
      <c r="AQ16" s="281">
        <v>63693</v>
      </c>
      <c r="AR16" s="282">
        <v>2.2999999999999998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522</v>
      </c>
      <c r="AL21" s="1137"/>
      <c r="AM21" s="1137"/>
      <c r="AN21" s="1138"/>
      <c r="AO21" s="293">
        <v>6.15</v>
      </c>
      <c r="AP21" s="294">
        <v>6.06</v>
      </c>
      <c r="AQ21" s="295">
        <v>0.09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523</v>
      </c>
      <c r="AL22" s="1137"/>
      <c r="AM22" s="1137"/>
      <c r="AN22" s="1138"/>
      <c r="AO22" s="298">
        <v>101.1</v>
      </c>
      <c r="AP22" s="299">
        <v>99.8</v>
      </c>
      <c r="AQ22" s="300">
        <v>1.3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ht="13.2" x14ac:dyDescent="0.2">
      <c r="A27" s="305"/>
      <c r="AO27" s="258"/>
      <c r="AP27" s="258"/>
      <c r="AQ27" s="258"/>
      <c r="AR27" s="258"/>
      <c r="AS27" s="258"/>
      <c r="AT27" s="258"/>
    </row>
    <row r="28" spans="1:46" ht="16.2" x14ac:dyDescent="0.2">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505</v>
      </c>
      <c r="AP30" s="268"/>
      <c r="AQ30" s="269" t="s">
        <v>506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507</v>
      </c>
      <c r="AQ31" s="275" t="s">
        <v>508</v>
      </c>
      <c r="AR31" s="276" t="s">
        <v>509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527</v>
      </c>
      <c r="AL32" s="1121"/>
      <c r="AM32" s="1121"/>
      <c r="AN32" s="1122"/>
      <c r="AO32" s="308">
        <v>9690530</v>
      </c>
      <c r="AP32" s="308">
        <v>21768</v>
      </c>
      <c r="AQ32" s="309">
        <v>26449</v>
      </c>
      <c r="AR32" s="310">
        <v>-17.7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528</v>
      </c>
      <c r="AL33" s="1121"/>
      <c r="AM33" s="1121"/>
      <c r="AN33" s="1122"/>
      <c r="AO33" s="308" t="s">
        <v>514</v>
      </c>
      <c r="AP33" s="308" t="s">
        <v>514</v>
      </c>
      <c r="AQ33" s="309">
        <v>1</v>
      </c>
      <c r="AR33" s="310" t="s">
        <v>514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529</v>
      </c>
      <c r="AL34" s="1121"/>
      <c r="AM34" s="1121"/>
      <c r="AN34" s="1122"/>
      <c r="AO34" s="308" t="s">
        <v>514</v>
      </c>
      <c r="AP34" s="308" t="s">
        <v>514</v>
      </c>
      <c r="AQ34" s="309">
        <v>29</v>
      </c>
      <c r="AR34" s="310" t="s">
        <v>514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530</v>
      </c>
      <c r="AL35" s="1121"/>
      <c r="AM35" s="1121"/>
      <c r="AN35" s="1122"/>
      <c r="AO35" s="308">
        <v>2605136</v>
      </c>
      <c r="AP35" s="308">
        <v>5852</v>
      </c>
      <c r="AQ35" s="309">
        <v>5448</v>
      </c>
      <c r="AR35" s="310">
        <v>7.4</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531</v>
      </c>
      <c r="AL36" s="1121"/>
      <c r="AM36" s="1121"/>
      <c r="AN36" s="1122"/>
      <c r="AO36" s="308" t="s">
        <v>514</v>
      </c>
      <c r="AP36" s="308" t="s">
        <v>514</v>
      </c>
      <c r="AQ36" s="309">
        <v>445</v>
      </c>
      <c r="AR36" s="310" t="s">
        <v>514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532</v>
      </c>
      <c r="AL37" s="1121"/>
      <c r="AM37" s="1121"/>
      <c r="AN37" s="1122"/>
      <c r="AO37" s="308">
        <v>905869</v>
      </c>
      <c r="AP37" s="308">
        <v>2035</v>
      </c>
      <c r="AQ37" s="309">
        <v>1095</v>
      </c>
      <c r="AR37" s="310">
        <v>85.8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533</v>
      </c>
      <c r="AL38" s="1124"/>
      <c r="AM38" s="1124"/>
      <c r="AN38" s="1125"/>
      <c r="AO38" s="311" t="s">
        <v>514</v>
      </c>
      <c r="AP38" s="311" t="s">
        <v>514</v>
      </c>
      <c r="AQ38" s="312">
        <v>0</v>
      </c>
      <c r="AR38" s="300" t="s">
        <v>514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534</v>
      </c>
      <c r="AL39" s="1124"/>
      <c r="AM39" s="1124"/>
      <c r="AN39" s="1125"/>
      <c r="AO39" s="308">
        <v>-3174944</v>
      </c>
      <c r="AP39" s="308">
        <v>-7132</v>
      </c>
      <c r="AQ39" s="309">
        <v>-7113</v>
      </c>
      <c r="AR39" s="310">
        <v>0.3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535</v>
      </c>
      <c r="AL40" s="1121"/>
      <c r="AM40" s="1121"/>
      <c r="AN40" s="1122"/>
      <c r="AO40" s="308">
        <v>-5518203</v>
      </c>
      <c r="AP40" s="308">
        <v>-12396</v>
      </c>
      <c r="AQ40" s="309">
        <v>-18923</v>
      </c>
      <c r="AR40" s="310">
        <v>-34.5</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304</v>
      </c>
      <c r="AL41" s="1127"/>
      <c r="AM41" s="1127"/>
      <c r="AN41" s="1128"/>
      <c r="AO41" s="308">
        <v>4508388</v>
      </c>
      <c r="AP41" s="308">
        <v>10127</v>
      </c>
      <c r="AQ41" s="309">
        <v>7431</v>
      </c>
      <c r="AR41" s="310">
        <v>36.299999999999997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505</v>
      </c>
      <c r="AN49" s="1115" t="s">
        <v>539</v>
      </c>
      <c r="AO49" s="1116"/>
      <c r="AP49" s="1116"/>
      <c r="AQ49" s="1116"/>
      <c r="AR49" s="111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540</v>
      </c>
      <c r="AO50" s="325" t="s">
        <v>541</v>
      </c>
      <c r="AP50" s="326" t="s">
        <v>542</v>
      </c>
      <c r="AQ50" s="327" t="s">
        <v>543</v>
      </c>
      <c r="AR50" s="328" t="s">
        <v>544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16308953</v>
      </c>
      <c r="AN51" s="330">
        <v>37619</v>
      </c>
      <c r="AO51" s="331">
        <v>-41.9</v>
      </c>
      <c r="AP51" s="332">
        <v>33173</v>
      </c>
      <c r="AQ51" s="333">
        <v>-19.2</v>
      </c>
      <c r="AR51" s="334">
        <v>-22.7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10125965</v>
      </c>
      <c r="AN52" s="338">
        <v>23357</v>
      </c>
      <c r="AO52" s="339">
        <v>-56.9</v>
      </c>
      <c r="AP52" s="340">
        <v>20353</v>
      </c>
      <c r="AQ52" s="341">
        <v>-25.4</v>
      </c>
      <c r="AR52" s="342">
        <v>-31.5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20321006</v>
      </c>
      <c r="AN53" s="330">
        <v>46586</v>
      </c>
      <c r="AO53" s="331">
        <v>23.8</v>
      </c>
      <c r="AP53" s="332">
        <v>37644</v>
      </c>
      <c r="AQ53" s="333">
        <v>13.5</v>
      </c>
      <c r="AR53" s="334">
        <v>10.3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13899724</v>
      </c>
      <c r="AN54" s="338">
        <v>31865</v>
      </c>
      <c r="AO54" s="339">
        <v>36.4</v>
      </c>
      <c r="AP54" s="340">
        <v>24939</v>
      </c>
      <c r="AQ54" s="341">
        <v>22.5</v>
      </c>
      <c r="AR54" s="342">
        <v>13.9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14461313</v>
      </c>
      <c r="AN55" s="330">
        <v>32910</v>
      </c>
      <c r="AO55" s="331">
        <v>-29.4</v>
      </c>
      <c r="AP55" s="332">
        <v>39221</v>
      </c>
      <c r="AQ55" s="333">
        <v>4.2</v>
      </c>
      <c r="AR55" s="334">
        <v>-33.6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6518782</v>
      </c>
      <c r="AN56" s="338">
        <v>14835</v>
      </c>
      <c r="AO56" s="339">
        <v>-53.4</v>
      </c>
      <c r="AP56" s="340">
        <v>24821</v>
      </c>
      <c r="AQ56" s="341">
        <v>-0.5</v>
      </c>
      <c r="AR56" s="342">
        <v>-52.9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20822216</v>
      </c>
      <c r="AN57" s="330">
        <v>46997</v>
      </c>
      <c r="AO57" s="331">
        <v>42.8</v>
      </c>
      <c r="AP57" s="332">
        <v>38566</v>
      </c>
      <c r="AQ57" s="333">
        <v>-1.7</v>
      </c>
      <c r="AR57" s="334">
        <v>44.5</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8765385</v>
      </c>
      <c r="AN58" s="338">
        <v>19784</v>
      </c>
      <c r="AO58" s="339">
        <v>33.4</v>
      </c>
      <c r="AP58" s="340">
        <v>24059</v>
      </c>
      <c r="AQ58" s="341">
        <v>-3.1</v>
      </c>
      <c r="AR58" s="342">
        <v>36.5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17210871</v>
      </c>
      <c r="AN59" s="330">
        <v>38661</v>
      </c>
      <c r="AO59" s="331">
        <v>-17.7</v>
      </c>
      <c r="AP59" s="332">
        <v>35156</v>
      </c>
      <c r="AQ59" s="333">
        <v>-8.8000000000000007</v>
      </c>
      <c r="AR59" s="334">
        <v>-8.9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8177894</v>
      </c>
      <c r="AN60" s="338">
        <v>18370</v>
      </c>
      <c r="AO60" s="339">
        <v>-7.1</v>
      </c>
      <c r="AP60" s="340">
        <v>22430</v>
      </c>
      <c r="AQ60" s="341">
        <v>-6.8</v>
      </c>
      <c r="AR60" s="342">
        <v>-0.3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17824872</v>
      </c>
      <c r="AN61" s="345">
        <v>40555</v>
      </c>
      <c r="AO61" s="346">
        <v>-4.5</v>
      </c>
      <c r="AP61" s="347">
        <v>36752</v>
      </c>
      <c r="AQ61" s="348">
        <v>-2.4</v>
      </c>
      <c r="AR61" s="334">
        <v>-2.1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9497550</v>
      </c>
      <c r="AN62" s="338">
        <v>21642</v>
      </c>
      <c r="AO62" s="339">
        <v>-9.5</v>
      </c>
      <c r="AP62" s="340">
        <v>23320</v>
      </c>
      <c r="AQ62" s="341">
        <v>-2.7</v>
      </c>
      <c r="AR62" s="342">
        <v>-6.8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L6YoCki6mrDl5limFnjJMhrPnJf1KIjakF8QGip6BXFM4pxJe5EobRzRPbeKJV1c7TER5A3uHEd1SfttEFDouw==" saltValue="5DZZQ73t8xDDKUKOccKs4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553</v>
      </c>
    </row>
    <row r="121" spans="125:125" ht="13.5" hidden="1" customHeight="1" x14ac:dyDescent="0.2">
      <c r="DU121" s="255"/>
    </row>
  </sheetData>
  <sheetProtection algorithmName="SHA-512" hashValue="C1s7fSLLlyNGiG2Du6HOie2Ew/O7CFABJ3bAYcLMDtkmujuzdNblRg/SOir3vqDXJgPI24J47JsIALmo1jd7Dw==" saltValue="MfZq3y8k65Ak0GCBiEncl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554</v>
      </c>
    </row>
  </sheetData>
  <sheetProtection algorithmName="SHA-512" hashValue="fyl70NvoXrwLpRATiUnTRjrNAqboQ8GngEvCe5SaYOl/9Q3I9bukE+3njw+4/iKncKC0rFvAO0qtx8oqvIfx+g==" saltValue="gxtH3oxISZzC26Pgw8wT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39" t="s">
        <v>3</v>
      </c>
      <c r="D47" s="1139"/>
      <c r="E47" s="1140"/>
      <c r="F47" s="11">
        <v>11.96</v>
      </c>
      <c r="G47" s="12">
        <v>13.1</v>
      </c>
      <c r="H47" s="12">
        <v>15.6</v>
      </c>
      <c r="I47" s="12">
        <v>14.53</v>
      </c>
      <c r="J47" s="13">
        <v>14.4</v>
      </c>
    </row>
    <row r="48" spans="2:10" ht="57.75" customHeight="1" x14ac:dyDescent="0.2">
      <c r="B48" s="14"/>
      <c r="C48" s="1141" t="s">
        <v>4</v>
      </c>
      <c r="D48" s="1141"/>
      <c r="E48" s="1142"/>
      <c r="F48" s="15">
        <v>6.78</v>
      </c>
      <c r="G48" s="16">
        <v>4.6500000000000004</v>
      </c>
      <c r="H48" s="16">
        <v>5.68</v>
      </c>
      <c r="I48" s="16">
        <v>7.98</v>
      </c>
      <c r="J48" s="17">
        <v>5.95</v>
      </c>
    </row>
    <row r="49" spans="2:10" ht="57.75" customHeight="1" thickBot="1" x14ac:dyDescent="0.25">
      <c r="B49" s="18"/>
      <c r="C49" s="1143" t="s">
        <v>5</v>
      </c>
      <c r="D49" s="1143"/>
      <c r="E49" s="1144"/>
      <c r="F49" s="19">
        <v>1.6</v>
      </c>
      <c r="G49" s="20" t="s">
        <v>560</v>
      </c>
      <c r="H49" s="20">
        <v>3.78</v>
      </c>
      <c r="I49" s="20">
        <v>0.66</v>
      </c>
      <c r="J49" s="21" t="s">
        <v>561</v>
      </c>
    </row>
    <row r="50" spans="2:10" ht="13.2" x14ac:dyDescent="0.2"/>
  </sheetData>
  <sheetProtection algorithmName="SHA-512" hashValue="khlv9nCGs0seKzqGaXk5HOa/jzzhRx/mxOYH1798AoGsYPH+w8JRevwGc/oNeJSz2twNWEaJYZ0unMuIjq5Tzw==" saltValue="FR2OMV96Ok7MzmdnetIh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2024-03-22T00:26:52Z</cp:lastPrinted>
  <dcterms:created xsi:type="dcterms:W3CDTF">2024-03-14T02:05:15Z</dcterms:created>
  <dcterms:modified xsi:type="dcterms:W3CDTF">2024-03-26T06:03:57Z</dcterms:modified>
  <cp:category/>
</cp:coreProperties>
</file>